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s/Documents/Documents – Janis’s MacBook Air/apsaimniekotajs/"/>
    </mc:Choice>
  </mc:AlternateContent>
  <xr:revisionPtr revIDLastSave="0" documentId="13_ncr:1_{7F7D7AD7-EAA0-934D-A74C-6582692DAE1B}" xr6:coauthVersionLast="47" xr6:coauthVersionMax="47" xr10:uidLastSave="{00000000-0000-0000-0000-000000000000}"/>
  <bookViews>
    <workbookView xWindow="240" yWindow="620" windowWidth="28160" windowHeight="15560" activeTab="4" xr2:uid="{E1E25520-6276-C642-B664-EB0F9AF9853E}"/>
  </bookViews>
  <sheets>
    <sheet name="EUR m2" sheetId="5" r:id="rId1"/>
    <sheet name="EUR" sheetId="6" r:id="rId2"/>
    <sheet name="māja" sheetId="8" r:id="rId3"/>
    <sheet name="info4" sheetId="9" r:id="rId4"/>
    <sheet name="bāze" sheetId="4" r:id="rId5"/>
    <sheet name="21-22" sheetId="12" r:id="rId6"/>
    <sheet name="tāme" sheetId="2" r:id="rId7"/>
  </sheets>
  <definedNames>
    <definedName name="_xlnm._FilterDatabase" localSheetId="4" hidden="1">bāze!$A$1:$L$881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8" i="4" l="1"/>
  <c r="E148" i="4"/>
  <c r="H127" i="4"/>
  <c r="E127" i="4"/>
  <c r="G598" i="4" l="1"/>
  <c r="H841" i="4"/>
  <c r="E841" i="4"/>
  <c r="H820" i="4"/>
  <c r="E820" i="4"/>
  <c r="H799" i="4"/>
  <c r="E799" i="4"/>
  <c r="H778" i="4"/>
  <c r="E778" i="4"/>
  <c r="H757" i="4"/>
  <c r="E757" i="4"/>
  <c r="H736" i="4"/>
  <c r="E736" i="4"/>
  <c r="H694" i="4"/>
  <c r="E694" i="4"/>
  <c r="H673" i="4"/>
  <c r="E673" i="4"/>
  <c r="H652" i="4"/>
  <c r="E652" i="4"/>
  <c r="H631" i="4"/>
  <c r="E631" i="4"/>
  <c r="H610" i="4"/>
  <c r="E610" i="4"/>
  <c r="H589" i="4"/>
  <c r="E589" i="4"/>
  <c r="H568" i="4"/>
  <c r="E568" i="4"/>
  <c r="H547" i="4"/>
  <c r="E547" i="4"/>
  <c r="H526" i="4"/>
  <c r="E526" i="4"/>
  <c r="H505" i="4"/>
  <c r="E505" i="4"/>
  <c r="H484" i="4"/>
  <c r="E484" i="4"/>
  <c r="H463" i="4"/>
  <c r="E463" i="4"/>
  <c r="H442" i="4"/>
  <c r="E442" i="4"/>
  <c r="H421" i="4"/>
  <c r="E421" i="4"/>
  <c r="H379" i="4"/>
  <c r="E379" i="4"/>
  <c r="H358" i="4"/>
  <c r="E358" i="4"/>
  <c r="H337" i="4"/>
  <c r="E337" i="4"/>
  <c r="H316" i="4"/>
  <c r="E316" i="4"/>
  <c r="H295" i="4"/>
  <c r="E295" i="4"/>
  <c r="H274" i="4"/>
  <c r="E274" i="4"/>
  <c r="H253" i="4"/>
  <c r="E253" i="4"/>
  <c r="H232" i="4"/>
  <c r="E232" i="4"/>
  <c r="H211" i="4"/>
  <c r="E211" i="4"/>
  <c r="H190" i="4"/>
  <c r="E190" i="4"/>
  <c r="H169" i="4"/>
  <c r="E169" i="4"/>
  <c r="H106" i="4"/>
  <c r="E106" i="4"/>
  <c r="H64" i="4"/>
  <c r="E64" i="4"/>
  <c r="H43" i="4"/>
  <c r="H22" i="4"/>
  <c r="E22" i="4"/>
  <c r="G834" i="4" l="1"/>
  <c r="G833" i="4"/>
  <c r="G813" i="4"/>
  <c r="G812" i="4"/>
  <c r="G792" i="4"/>
  <c r="G791" i="4"/>
  <c r="G771" i="4"/>
  <c r="G770" i="4"/>
  <c r="G750" i="4"/>
  <c r="G749" i="4"/>
  <c r="G729" i="4"/>
  <c r="G728" i="4"/>
  <c r="G708" i="4"/>
  <c r="G707" i="4"/>
  <c r="G687" i="4"/>
  <c r="G686" i="4"/>
  <c r="G666" i="4"/>
  <c r="G665" i="4"/>
  <c r="G645" i="4"/>
  <c r="G644" i="4"/>
  <c r="G624" i="4"/>
  <c r="G623" i="4"/>
  <c r="G603" i="4"/>
  <c r="G602" i="4"/>
  <c r="G582" i="4"/>
  <c r="G581" i="4"/>
  <c r="G561" i="4"/>
  <c r="G560" i="4"/>
  <c r="G540" i="4"/>
  <c r="G539" i="4"/>
  <c r="G519" i="4"/>
  <c r="G518" i="4"/>
  <c r="G498" i="4"/>
  <c r="G497" i="4"/>
  <c r="G477" i="4"/>
  <c r="G476" i="4"/>
  <c r="G456" i="4"/>
  <c r="G455" i="4"/>
  <c r="G435" i="4"/>
  <c r="G434" i="4"/>
  <c r="G414" i="4"/>
  <c r="G413" i="4"/>
  <c r="G393" i="4"/>
  <c r="G392" i="4"/>
  <c r="G372" i="4"/>
  <c r="G371" i="4"/>
  <c r="G351" i="4"/>
  <c r="G350" i="4"/>
  <c r="G330" i="4"/>
  <c r="G329" i="4"/>
  <c r="G309" i="4"/>
  <c r="G308" i="4"/>
  <c r="G288" i="4"/>
  <c r="G287" i="4"/>
  <c r="G267" i="4"/>
  <c r="G266" i="4"/>
  <c r="G246" i="4"/>
  <c r="G245" i="4"/>
  <c r="G225" i="4"/>
  <c r="G224" i="4"/>
  <c r="G204" i="4"/>
  <c r="G203" i="4"/>
  <c r="G183" i="4"/>
  <c r="G182" i="4"/>
  <c r="G162" i="4"/>
  <c r="G161" i="4"/>
  <c r="G141" i="4"/>
  <c r="G140" i="4"/>
  <c r="G120" i="4"/>
  <c r="G119" i="4"/>
  <c r="G99" i="4"/>
  <c r="G98" i="4"/>
  <c r="G78" i="4"/>
  <c r="G77" i="4"/>
  <c r="G57" i="4"/>
  <c r="G56" i="4"/>
  <c r="G36" i="4"/>
  <c r="G35" i="4"/>
  <c r="G15" i="4"/>
  <c r="G14" i="4"/>
  <c r="G829" i="4"/>
  <c r="G808" i="4"/>
  <c r="G787" i="4"/>
  <c r="G766" i="4"/>
  <c r="G745" i="4"/>
  <c r="G724" i="4"/>
  <c r="G703" i="4"/>
  <c r="G682" i="4"/>
  <c r="G661" i="4"/>
  <c r="G640" i="4"/>
  <c r="G619" i="4"/>
  <c r="G577" i="4"/>
  <c r="G556" i="4"/>
  <c r="G535" i="4"/>
  <c r="G514" i="4"/>
  <c r="G493" i="4"/>
  <c r="G472" i="4"/>
  <c r="G451" i="4"/>
  <c r="G430" i="4"/>
  <c r="G409" i="4"/>
  <c r="G388" i="4"/>
  <c r="G367" i="4"/>
  <c r="G346" i="4"/>
  <c r="G325" i="4"/>
  <c r="G304" i="4"/>
  <c r="G283" i="4"/>
  <c r="G262" i="4"/>
  <c r="G241" i="4"/>
  <c r="G220" i="4"/>
  <c r="G199" i="4"/>
  <c r="G178" i="4"/>
  <c r="G157" i="4"/>
  <c r="G136" i="4"/>
  <c r="G115" i="4"/>
  <c r="G94" i="4"/>
  <c r="G73" i="4"/>
  <c r="G52" i="4"/>
  <c r="G31" i="4"/>
  <c r="G10" i="4"/>
  <c r="E88" i="4"/>
  <c r="E89" i="4"/>
  <c r="G840" i="4"/>
  <c r="G819" i="4"/>
  <c r="G798" i="4"/>
  <c r="G777" i="4"/>
  <c r="G756" i="4"/>
  <c r="G735" i="4"/>
  <c r="G714" i="4"/>
  <c r="G693" i="4"/>
  <c r="G672" i="4"/>
  <c r="G651" i="4"/>
  <c r="G630" i="4"/>
  <c r="G609" i="4"/>
  <c r="G588" i="4"/>
  <c r="G567" i="4"/>
  <c r="G546" i="4"/>
  <c r="G525" i="4"/>
  <c r="G504" i="4"/>
  <c r="G483" i="4"/>
  <c r="G462" i="4"/>
  <c r="G441" i="4"/>
  <c r="G420" i="4"/>
  <c r="G399" i="4"/>
  <c r="G378" i="4"/>
  <c r="G357" i="4"/>
  <c r="G336" i="4"/>
  <c r="G315" i="4"/>
  <c r="G294" i="4"/>
  <c r="G273" i="4"/>
  <c r="G252" i="4"/>
  <c r="G231" i="4"/>
  <c r="G210" i="4"/>
  <c r="G189" i="4"/>
  <c r="G168" i="4"/>
  <c r="G147" i="4"/>
  <c r="G126" i="4"/>
  <c r="G105" i="4"/>
  <c r="G84" i="4"/>
  <c r="G63" i="4"/>
  <c r="G42" i="4"/>
  <c r="G21" i="4"/>
  <c r="G830" i="4"/>
  <c r="G809" i="4"/>
  <c r="G788" i="4"/>
  <c r="G767" i="4"/>
  <c r="G746" i="4"/>
  <c r="G725" i="4"/>
  <c r="G704" i="4"/>
  <c r="G683" i="4"/>
  <c r="G662" i="4"/>
  <c r="G641" i="4"/>
  <c r="G620" i="4"/>
  <c r="G599" i="4"/>
  <c r="G596" i="4" s="1"/>
  <c r="G578" i="4"/>
  <c r="G557" i="4"/>
  <c r="G536" i="4"/>
  <c r="G515" i="4"/>
  <c r="G494" i="4"/>
  <c r="G473" i="4"/>
  <c r="G452" i="4"/>
  <c r="G431" i="4"/>
  <c r="G410" i="4"/>
  <c r="G389" i="4"/>
  <c r="G368" i="4"/>
  <c r="G347" i="4"/>
  <c r="G326" i="4"/>
  <c r="G305" i="4"/>
  <c r="G284" i="4"/>
  <c r="G263" i="4"/>
  <c r="G242" i="4"/>
  <c r="G221" i="4"/>
  <c r="G200" i="4"/>
  <c r="G179" i="4"/>
  <c r="G158" i="4"/>
  <c r="G137" i="4"/>
  <c r="G116" i="4"/>
  <c r="G95" i="4"/>
  <c r="G74" i="4"/>
  <c r="G53" i="4"/>
  <c r="G32" i="4"/>
  <c r="G11" i="4"/>
  <c r="G176" i="4" l="1"/>
  <c r="G260" i="4"/>
  <c r="G344" i="4"/>
  <c r="G428" i="4"/>
  <c r="G512" i="4"/>
  <c r="G617" i="4"/>
  <c r="G701" i="4"/>
  <c r="G785" i="4"/>
  <c r="G197" i="4"/>
  <c r="G281" i="4"/>
  <c r="G365" i="4"/>
  <c r="G449" i="4"/>
  <c r="G533" i="4"/>
  <c r="G638" i="4"/>
  <c r="G722" i="4"/>
  <c r="G806" i="4"/>
  <c r="G134" i="4"/>
  <c r="G218" i="4"/>
  <c r="G302" i="4"/>
  <c r="G386" i="4"/>
  <c r="G470" i="4"/>
  <c r="G554" i="4"/>
  <c r="G659" i="4"/>
  <c r="G743" i="4"/>
  <c r="G827" i="4"/>
  <c r="G155" i="4"/>
  <c r="G239" i="4"/>
  <c r="G323" i="4"/>
  <c r="G407" i="4"/>
  <c r="G491" i="4"/>
  <c r="G575" i="4"/>
  <c r="G680" i="4"/>
  <c r="G764" i="4"/>
  <c r="G71" i="4"/>
  <c r="G8" i="4"/>
  <c r="G7" i="4" s="1"/>
  <c r="G92" i="4"/>
  <c r="G29" i="4"/>
  <c r="G113" i="4"/>
  <c r="G50" i="4"/>
  <c r="H840" i="4"/>
  <c r="H839" i="4"/>
  <c r="E839" i="4"/>
  <c r="H838" i="4"/>
  <c r="E838" i="4"/>
  <c r="H837" i="4"/>
  <c r="E837" i="4"/>
  <c r="H836" i="4"/>
  <c r="H835" i="4"/>
  <c r="E835" i="4"/>
  <c r="H834" i="4"/>
  <c r="H833" i="4"/>
  <c r="H832" i="4"/>
  <c r="E832" i="4"/>
  <c r="H831" i="4"/>
  <c r="E831" i="4"/>
  <c r="H830" i="4"/>
  <c r="H829" i="4"/>
  <c r="H828" i="4"/>
  <c r="E828" i="4"/>
  <c r="H825" i="4"/>
  <c r="H824" i="4"/>
  <c r="E824" i="4"/>
  <c r="H823" i="4"/>
  <c r="E823" i="4"/>
  <c r="G822" i="4"/>
  <c r="G821" i="4" s="1"/>
  <c r="H819" i="4"/>
  <c r="H818" i="4"/>
  <c r="E818" i="4"/>
  <c r="H817" i="4"/>
  <c r="E817" i="4"/>
  <c r="H816" i="4"/>
  <c r="E816" i="4"/>
  <c r="H815" i="4"/>
  <c r="H814" i="4"/>
  <c r="E814" i="4"/>
  <c r="H813" i="4"/>
  <c r="H812" i="4"/>
  <c r="H811" i="4"/>
  <c r="E811" i="4"/>
  <c r="H810" i="4"/>
  <c r="E810" i="4"/>
  <c r="H809" i="4"/>
  <c r="H808" i="4"/>
  <c r="H807" i="4"/>
  <c r="E807" i="4"/>
  <c r="H804" i="4"/>
  <c r="H803" i="4"/>
  <c r="E803" i="4"/>
  <c r="H802" i="4"/>
  <c r="E802" i="4"/>
  <c r="G801" i="4"/>
  <c r="G800" i="4" s="1"/>
  <c r="H798" i="4"/>
  <c r="H797" i="4"/>
  <c r="E797" i="4"/>
  <c r="H796" i="4"/>
  <c r="E796" i="4"/>
  <c r="H795" i="4"/>
  <c r="E795" i="4"/>
  <c r="H794" i="4"/>
  <c r="H793" i="4"/>
  <c r="E793" i="4"/>
  <c r="H792" i="4"/>
  <c r="H791" i="4"/>
  <c r="H790" i="4"/>
  <c r="E790" i="4"/>
  <c r="H789" i="4"/>
  <c r="E789" i="4"/>
  <c r="H788" i="4"/>
  <c r="H787" i="4"/>
  <c r="H786" i="4"/>
  <c r="E786" i="4"/>
  <c r="H783" i="4"/>
  <c r="H782" i="4"/>
  <c r="E782" i="4"/>
  <c r="H781" i="4"/>
  <c r="E781" i="4"/>
  <c r="G780" i="4"/>
  <c r="G779" i="4" s="1"/>
  <c r="H779" i="4" s="1"/>
  <c r="H777" i="4"/>
  <c r="H776" i="4"/>
  <c r="E776" i="4"/>
  <c r="H775" i="4"/>
  <c r="E775" i="4"/>
  <c r="H774" i="4"/>
  <c r="E774" i="4"/>
  <c r="H773" i="4"/>
  <c r="H772" i="4"/>
  <c r="E772" i="4"/>
  <c r="H771" i="4"/>
  <c r="H770" i="4"/>
  <c r="H769" i="4"/>
  <c r="E769" i="4"/>
  <c r="H768" i="4"/>
  <c r="E768" i="4"/>
  <c r="H767" i="4"/>
  <c r="H766" i="4"/>
  <c r="H765" i="4"/>
  <c r="E765" i="4"/>
  <c r="H762" i="4"/>
  <c r="H761" i="4"/>
  <c r="E761" i="4"/>
  <c r="H760" i="4"/>
  <c r="E760" i="4"/>
  <c r="G759" i="4"/>
  <c r="G758" i="4" s="1"/>
  <c r="H756" i="4"/>
  <c r="H755" i="4"/>
  <c r="E755" i="4"/>
  <c r="H754" i="4"/>
  <c r="E754" i="4"/>
  <c r="H753" i="4"/>
  <c r="E753" i="4"/>
  <c r="H752" i="4"/>
  <c r="H751" i="4"/>
  <c r="E751" i="4"/>
  <c r="H750" i="4"/>
  <c r="H749" i="4"/>
  <c r="H748" i="4"/>
  <c r="E748" i="4"/>
  <c r="H747" i="4"/>
  <c r="E747" i="4"/>
  <c r="H746" i="4"/>
  <c r="H745" i="4"/>
  <c r="H744" i="4"/>
  <c r="E744" i="4"/>
  <c r="H741" i="4"/>
  <c r="H740" i="4"/>
  <c r="E740" i="4"/>
  <c r="H739" i="4"/>
  <c r="E739" i="4"/>
  <c r="G738" i="4"/>
  <c r="G737" i="4" s="1"/>
  <c r="E737" i="4" s="1"/>
  <c r="H735" i="4"/>
  <c r="H734" i="4"/>
  <c r="E734" i="4"/>
  <c r="H733" i="4"/>
  <c r="E733" i="4"/>
  <c r="H732" i="4"/>
  <c r="E732" i="4"/>
  <c r="H731" i="4"/>
  <c r="H730" i="4"/>
  <c r="E730" i="4"/>
  <c r="H729" i="4"/>
  <c r="H728" i="4"/>
  <c r="H727" i="4"/>
  <c r="E727" i="4"/>
  <c r="H726" i="4"/>
  <c r="E726" i="4"/>
  <c r="H725" i="4"/>
  <c r="H724" i="4"/>
  <c r="H723" i="4"/>
  <c r="E723" i="4"/>
  <c r="H720" i="4"/>
  <c r="H719" i="4"/>
  <c r="E719" i="4"/>
  <c r="H718" i="4"/>
  <c r="E718" i="4"/>
  <c r="G717" i="4"/>
  <c r="G716" i="4" s="1"/>
  <c r="H714" i="4"/>
  <c r="H713" i="4"/>
  <c r="E713" i="4"/>
  <c r="H712" i="4"/>
  <c r="E712" i="4"/>
  <c r="H711" i="4"/>
  <c r="E711" i="4"/>
  <c r="H710" i="4"/>
  <c r="H709" i="4"/>
  <c r="E709" i="4"/>
  <c r="H708" i="4"/>
  <c r="H707" i="4"/>
  <c r="H706" i="4"/>
  <c r="E706" i="4"/>
  <c r="H705" i="4"/>
  <c r="E705" i="4"/>
  <c r="H704" i="4"/>
  <c r="H703" i="4"/>
  <c r="H702" i="4"/>
  <c r="E702" i="4"/>
  <c r="H699" i="4"/>
  <c r="H698" i="4"/>
  <c r="E698" i="4"/>
  <c r="H697" i="4"/>
  <c r="E697" i="4"/>
  <c r="G696" i="4"/>
  <c r="G695" i="4" s="1"/>
  <c r="H695" i="4" s="1"/>
  <c r="H693" i="4"/>
  <c r="H692" i="4"/>
  <c r="E692" i="4"/>
  <c r="H691" i="4"/>
  <c r="E691" i="4"/>
  <c r="H690" i="4"/>
  <c r="E690" i="4"/>
  <c r="H689" i="4"/>
  <c r="H688" i="4"/>
  <c r="E688" i="4"/>
  <c r="H687" i="4"/>
  <c r="H686" i="4"/>
  <c r="H685" i="4"/>
  <c r="E685" i="4"/>
  <c r="H684" i="4"/>
  <c r="E684" i="4"/>
  <c r="H683" i="4"/>
  <c r="H682" i="4"/>
  <c r="H681" i="4"/>
  <c r="E681" i="4"/>
  <c r="H678" i="4"/>
  <c r="H677" i="4"/>
  <c r="E677" i="4"/>
  <c r="H676" i="4"/>
  <c r="E676" i="4"/>
  <c r="G675" i="4"/>
  <c r="G674" i="4" s="1"/>
  <c r="H672" i="4"/>
  <c r="H671" i="4"/>
  <c r="E671" i="4"/>
  <c r="H670" i="4"/>
  <c r="E670" i="4"/>
  <c r="H669" i="4"/>
  <c r="E669" i="4"/>
  <c r="H668" i="4"/>
  <c r="H667" i="4"/>
  <c r="E667" i="4"/>
  <c r="H666" i="4"/>
  <c r="H665" i="4"/>
  <c r="H664" i="4"/>
  <c r="E664" i="4"/>
  <c r="H663" i="4"/>
  <c r="E663" i="4"/>
  <c r="H662" i="4"/>
  <c r="H661" i="4"/>
  <c r="H660" i="4"/>
  <c r="E660" i="4"/>
  <c r="H657" i="4"/>
  <c r="H656" i="4"/>
  <c r="E656" i="4"/>
  <c r="H655" i="4"/>
  <c r="E655" i="4"/>
  <c r="G654" i="4"/>
  <c r="G653" i="4" s="1"/>
  <c r="H651" i="4"/>
  <c r="H650" i="4"/>
  <c r="E650" i="4"/>
  <c r="H649" i="4"/>
  <c r="E649" i="4"/>
  <c r="H648" i="4"/>
  <c r="E648" i="4"/>
  <c r="H647" i="4"/>
  <c r="H646" i="4"/>
  <c r="E646" i="4"/>
  <c r="H645" i="4"/>
  <c r="H644" i="4"/>
  <c r="H643" i="4"/>
  <c r="E643" i="4"/>
  <c r="H642" i="4"/>
  <c r="E642" i="4"/>
  <c r="H641" i="4"/>
  <c r="H640" i="4"/>
  <c r="H639" i="4"/>
  <c r="E639" i="4"/>
  <c r="H636" i="4"/>
  <c r="H635" i="4"/>
  <c r="E635" i="4"/>
  <c r="H634" i="4"/>
  <c r="E634" i="4"/>
  <c r="G633" i="4"/>
  <c r="H630" i="4"/>
  <c r="H629" i="4"/>
  <c r="E629" i="4"/>
  <c r="H628" i="4"/>
  <c r="E628" i="4"/>
  <c r="H627" i="4"/>
  <c r="E627" i="4"/>
  <c r="H626" i="4"/>
  <c r="H625" i="4"/>
  <c r="E625" i="4"/>
  <c r="H624" i="4"/>
  <c r="H623" i="4"/>
  <c r="H622" i="4"/>
  <c r="E622" i="4"/>
  <c r="H621" i="4"/>
  <c r="E621" i="4"/>
  <c r="H620" i="4"/>
  <c r="H619" i="4"/>
  <c r="H618" i="4"/>
  <c r="E618" i="4"/>
  <c r="H615" i="4"/>
  <c r="H614" i="4"/>
  <c r="E614" i="4"/>
  <c r="H613" i="4"/>
  <c r="E613" i="4"/>
  <c r="G612" i="4"/>
  <c r="H612" i="4" s="1"/>
  <c r="H609" i="4"/>
  <c r="H608" i="4"/>
  <c r="E608" i="4"/>
  <c r="H607" i="4"/>
  <c r="E607" i="4"/>
  <c r="H606" i="4"/>
  <c r="E606" i="4"/>
  <c r="H605" i="4"/>
  <c r="H604" i="4"/>
  <c r="E604" i="4"/>
  <c r="H603" i="4"/>
  <c r="H602" i="4"/>
  <c r="H601" i="4"/>
  <c r="E601" i="4"/>
  <c r="H600" i="4"/>
  <c r="E600" i="4"/>
  <c r="H599" i="4"/>
  <c r="H598" i="4"/>
  <c r="H597" i="4"/>
  <c r="E597" i="4"/>
  <c r="H594" i="4"/>
  <c r="H593" i="4"/>
  <c r="E593" i="4"/>
  <c r="H592" i="4"/>
  <c r="E592" i="4"/>
  <c r="G591" i="4"/>
  <c r="G590" i="4" s="1"/>
  <c r="H588" i="4"/>
  <c r="H587" i="4"/>
  <c r="E587" i="4"/>
  <c r="H586" i="4"/>
  <c r="E586" i="4"/>
  <c r="H585" i="4"/>
  <c r="E585" i="4"/>
  <c r="H584" i="4"/>
  <c r="H583" i="4"/>
  <c r="E583" i="4"/>
  <c r="H582" i="4"/>
  <c r="H581" i="4"/>
  <c r="H580" i="4"/>
  <c r="E580" i="4"/>
  <c r="H579" i="4"/>
  <c r="E579" i="4"/>
  <c r="H578" i="4"/>
  <c r="H577" i="4"/>
  <c r="H576" i="4"/>
  <c r="E576" i="4"/>
  <c r="H573" i="4"/>
  <c r="H572" i="4"/>
  <c r="E572" i="4"/>
  <c r="H571" i="4"/>
  <c r="E571" i="4"/>
  <c r="G570" i="4"/>
  <c r="G569" i="4" s="1"/>
  <c r="H569" i="4" s="1"/>
  <c r="H567" i="4"/>
  <c r="H566" i="4"/>
  <c r="E566" i="4"/>
  <c r="H565" i="4"/>
  <c r="E565" i="4"/>
  <c r="H564" i="4"/>
  <c r="E564" i="4"/>
  <c r="H563" i="4"/>
  <c r="H562" i="4"/>
  <c r="E562" i="4"/>
  <c r="H561" i="4"/>
  <c r="H560" i="4"/>
  <c r="H559" i="4"/>
  <c r="E559" i="4"/>
  <c r="H558" i="4"/>
  <c r="E558" i="4"/>
  <c r="H557" i="4"/>
  <c r="H556" i="4"/>
  <c r="H555" i="4"/>
  <c r="E555" i="4"/>
  <c r="H552" i="4"/>
  <c r="H551" i="4"/>
  <c r="E551" i="4"/>
  <c r="H550" i="4"/>
  <c r="E550" i="4"/>
  <c r="G549" i="4"/>
  <c r="G548" i="4" s="1"/>
  <c r="H546" i="4"/>
  <c r="H545" i="4"/>
  <c r="E545" i="4"/>
  <c r="H544" i="4"/>
  <c r="E544" i="4"/>
  <c r="H543" i="4"/>
  <c r="E543" i="4"/>
  <c r="H542" i="4"/>
  <c r="H541" i="4"/>
  <c r="E541" i="4"/>
  <c r="H540" i="4"/>
  <c r="H539" i="4"/>
  <c r="H538" i="4"/>
  <c r="E538" i="4"/>
  <c r="H537" i="4"/>
  <c r="E537" i="4"/>
  <c r="H536" i="4"/>
  <c r="H535" i="4"/>
  <c r="H534" i="4"/>
  <c r="E534" i="4"/>
  <c r="H531" i="4"/>
  <c r="H530" i="4"/>
  <c r="E530" i="4"/>
  <c r="H529" i="4"/>
  <c r="E529" i="4"/>
  <c r="G528" i="4"/>
  <c r="G527" i="4" s="1"/>
  <c r="H525" i="4"/>
  <c r="H524" i="4"/>
  <c r="E524" i="4"/>
  <c r="H523" i="4"/>
  <c r="E523" i="4"/>
  <c r="H522" i="4"/>
  <c r="E522" i="4"/>
  <c r="H521" i="4"/>
  <c r="H520" i="4"/>
  <c r="E520" i="4"/>
  <c r="H519" i="4"/>
  <c r="H518" i="4"/>
  <c r="H517" i="4"/>
  <c r="E517" i="4"/>
  <c r="H516" i="4"/>
  <c r="E516" i="4"/>
  <c r="H515" i="4"/>
  <c r="H514" i="4"/>
  <c r="H513" i="4"/>
  <c r="E513" i="4"/>
  <c r="H510" i="4"/>
  <c r="H509" i="4"/>
  <c r="E509" i="4"/>
  <c r="H508" i="4"/>
  <c r="E508" i="4"/>
  <c r="G507" i="4"/>
  <c r="G506" i="4" s="1"/>
  <c r="H504" i="4"/>
  <c r="H503" i="4"/>
  <c r="E503" i="4"/>
  <c r="H502" i="4"/>
  <c r="E502" i="4"/>
  <c r="H501" i="4"/>
  <c r="E501" i="4"/>
  <c r="H500" i="4"/>
  <c r="H499" i="4"/>
  <c r="E499" i="4"/>
  <c r="H498" i="4"/>
  <c r="H497" i="4"/>
  <c r="H496" i="4"/>
  <c r="E496" i="4"/>
  <c r="H495" i="4"/>
  <c r="E495" i="4"/>
  <c r="H494" i="4"/>
  <c r="H493" i="4"/>
  <c r="H492" i="4"/>
  <c r="E492" i="4"/>
  <c r="H489" i="4"/>
  <c r="H488" i="4"/>
  <c r="E488" i="4"/>
  <c r="H487" i="4"/>
  <c r="E487" i="4"/>
  <c r="G486" i="4"/>
  <c r="G485" i="4" s="1"/>
  <c r="H485" i="4" s="1"/>
  <c r="H483" i="4"/>
  <c r="H482" i="4"/>
  <c r="E482" i="4"/>
  <c r="H481" i="4"/>
  <c r="E481" i="4"/>
  <c r="H480" i="4"/>
  <c r="E480" i="4"/>
  <c r="H479" i="4"/>
  <c r="H478" i="4"/>
  <c r="E478" i="4"/>
  <c r="H477" i="4"/>
  <c r="H476" i="4"/>
  <c r="H475" i="4"/>
  <c r="E475" i="4"/>
  <c r="H474" i="4"/>
  <c r="E474" i="4"/>
  <c r="H473" i="4"/>
  <c r="H472" i="4"/>
  <c r="H471" i="4"/>
  <c r="E471" i="4"/>
  <c r="H468" i="4"/>
  <c r="H467" i="4"/>
  <c r="E467" i="4"/>
  <c r="H466" i="4"/>
  <c r="E466" i="4"/>
  <c r="G465" i="4"/>
  <c r="H465" i="4" s="1"/>
  <c r="H462" i="4"/>
  <c r="H461" i="4"/>
  <c r="E461" i="4"/>
  <c r="H460" i="4"/>
  <c r="E460" i="4"/>
  <c r="H459" i="4"/>
  <c r="E459" i="4"/>
  <c r="H458" i="4"/>
  <c r="H457" i="4"/>
  <c r="E457" i="4"/>
  <c r="H456" i="4"/>
  <c r="H455" i="4"/>
  <c r="H454" i="4"/>
  <c r="E454" i="4"/>
  <c r="H453" i="4"/>
  <c r="E453" i="4"/>
  <c r="H452" i="4"/>
  <c r="H451" i="4"/>
  <c r="H450" i="4"/>
  <c r="E450" i="4"/>
  <c r="H447" i="4"/>
  <c r="H446" i="4"/>
  <c r="E446" i="4"/>
  <c r="H445" i="4"/>
  <c r="E445" i="4"/>
  <c r="G444" i="4"/>
  <c r="H441" i="4"/>
  <c r="H440" i="4"/>
  <c r="E440" i="4"/>
  <c r="H439" i="4"/>
  <c r="E439" i="4"/>
  <c r="H438" i="4"/>
  <c r="E438" i="4"/>
  <c r="H437" i="4"/>
  <c r="H436" i="4"/>
  <c r="E436" i="4"/>
  <c r="H435" i="4"/>
  <c r="H434" i="4"/>
  <c r="H433" i="4"/>
  <c r="E433" i="4"/>
  <c r="H432" i="4"/>
  <c r="E432" i="4"/>
  <c r="H431" i="4"/>
  <c r="H430" i="4"/>
  <c r="H429" i="4"/>
  <c r="E429" i="4"/>
  <c r="H426" i="4"/>
  <c r="H425" i="4"/>
  <c r="E425" i="4"/>
  <c r="H424" i="4"/>
  <c r="E424" i="4"/>
  <c r="G423" i="4"/>
  <c r="G422" i="4" s="1"/>
  <c r="H422" i="4" s="1"/>
  <c r="H420" i="4"/>
  <c r="H419" i="4"/>
  <c r="E419" i="4"/>
  <c r="H418" i="4"/>
  <c r="E418" i="4"/>
  <c r="H417" i="4"/>
  <c r="E417" i="4"/>
  <c r="H416" i="4"/>
  <c r="H415" i="4"/>
  <c r="E415" i="4"/>
  <c r="H414" i="4"/>
  <c r="H413" i="4"/>
  <c r="H412" i="4"/>
  <c r="E412" i="4"/>
  <c r="H411" i="4"/>
  <c r="E411" i="4"/>
  <c r="H410" i="4"/>
  <c r="H409" i="4"/>
  <c r="H408" i="4"/>
  <c r="E408" i="4"/>
  <c r="H405" i="4"/>
  <c r="H404" i="4"/>
  <c r="E404" i="4"/>
  <c r="H403" i="4"/>
  <c r="E403" i="4"/>
  <c r="G402" i="4"/>
  <c r="G401" i="4" s="1"/>
  <c r="H401" i="4" s="1"/>
  <c r="H399" i="4"/>
  <c r="H398" i="4"/>
  <c r="E398" i="4"/>
  <c r="H397" i="4"/>
  <c r="E397" i="4"/>
  <c r="H396" i="4"/>
  <c r="E396" i="4"/>
  <c r="H395" i="4"/>
  <c r="H394" i="4"/>
  <c r="E394" i="4"/>
  <c r="H393" i="4"/>
  <c r="H392" i="4"/>
  <c r="H391" i="4"/>
  <c r="E391" i="4"/>
  <c r="H390" i="4"/>
  <c r="E390" i="4"/>
  <c r="H389" i="4"/>
  <c r="H388" i="4"/>
  <c r="H387" i="4"/>
  <c r="E387" i="4"/>
  <c r="H384" i="4"/>
  <c r="H383" i="4"/>
  <c r="E383" i="4"/>
  <c r="H382" i="4"/>
  <c r="E382" i="4"/>
  <c r="G381" i="4"/>
  <c r="G380" i="4" s="1"/>
  <c r="H380" i="4" s="1"/>
  <c r="H378" i="4"/>
  <c r="H377" i="4"/>
  <c r="E377" i="4"/>
  <c r="H376" i="4"/>
  <c r="E376" i="4"/>
  <c r="H375" i="4"/>
  <c r="E375" i="4"/>
  <c r="E374" i="4"/>
  <c r="H373" i="4"/>
  <c r="E373" i="4"/>
  <c r="H372" i="4"/>
  <c r="H371" i="4"/>
  <c r="H370" i="4"/>
  <c r="E370" i="4"/>
  <c r="H369" i="4"/>
  <c r="E369" i="4"/>
  <c r="H368" i="4"/>
  <c r="H367" i="4"/>
  <c r="H366" i="4"/>
  <c r="E366" i="4"/>
  <c r="H363" i="4"/>
  <c r="H362" i="4"/>
  <c r="E362" i="4"/>
  <c r="H361" i="4"/>
  <c r="E361" i="4"/>
  <c r="G360" i="4"/>
  <c r="G359" i="4" s="1"/>
  <c r="H357" i="4"/>
  <c r="H356" i="4"/>
  <c r="E356" i="4"/>
  <c r="H355" i="4"/>
  <c r="E355" i="4"/>
  <c r="H354" i="4"/>
  <c r="E354" i="4"/>
  <c r="H353" i="4"/>
  <c r="H352" i="4"/>
  <c r="E352" i="4"/>
  <c r="H351" i="4"/>
  <c r="H350" i="4"/>
  <c r="H349" i="4"/>
  <c r="E349" i="4"/>
  <c r="H348" i="4"/>
  <c r="E348" i="4"/>
  <c r="H347" i="4"/>
  <c r="H346" i="4"/>
  <c r="H345" i="4"/>
  <c r="E345" i="4"/>
  <c r="H342" i="4"/>
  <c r="H341" i="4"/>
  <c r="E341" i="4"/>
  <c r="H340" i="4"/>
  <c r="E340" i="4"/>
  <c r="G339" i="4"/>
  <c r="G338" i="4" s="1"/>
  <c r="H336" i="4"/>
  <c r="H335" i="4"/>
  <c r="E335" i="4"/>
  <c r="H334" i="4"/>
  <c r="E334" i="4"/>
  <c r="H333" i="4"/>
  <c r="E333" i="4"/>
  <c r="H332" i="4"/>
  <c r="H331" i="4"/>
  <c r="E331" i="4"/>
  <c r="H330" i="4"/>
  <c r="H329" i="4"/>
  <c r="H328" i="4"/>
  <c r="E328" i="4"/>
  <c r="H327" i="4"/>
  <c r="E327" i="4"/>
  <c r="H326" i="4"/>
  <c r="H325" i="4"/>
  <c r="H324" i="4"/>
  <c r="E324" i="4"/>
  <c r="H321" i="4"/>
  <c r="H320" i="4"/>
  <c r="E320" i="4"/>
  <c r="H319" i="4"/>
  <c r="E319" i="4"/>
  <c r="G318" i="4"/>
  <c r="H318" i="4" s="1"/>
  <c r="H315" i="4"/>
  <c r="H314" i="4"/>
  <c r="E314" i="4"/>
  <c r="H313" i="4"/>
  <c r="E313" i="4"/>
  <c r="H312" i="4"/>
  <c r="E312" i="4"/>
  <c r="H311" i="4"/>
  <c r="H310" i="4"/>
  <c r="E310" i="4"/>
  <c r="H309" i="4"/>
  <c r="H308" i="4"/>
  <c r="H307" i="4"/>
  <c r="E307" i="4"/>
  <c r="H306" i="4"/>
  <c r="E306" i="4"/>
  <c r="H305" i="4"/>
  <c r="H304" i="4"/>
  <c r="H303" i="4"/>
  <c r="E303" i="4"/>
  <c r="H300" i="4"/>
  <c r="H299" i="4"/>
  <c r="E299" i="4"/>
  <c r="H298" i="4"/>
  <c r="E298" i="4"/>
  <c r="G297" i="4"/>
  <c r="H297" i="4" s="1"/>
  <c r="H294" i="4"/>
  <c r="H293" i="4"/>
  <c r="E293" i="4"/>
  <c r="H292" i="4"/>
  <c r="E292" i="4"/>
  <c r="H291" i="4"/>
  <c r="E291" i="4"/>
  <c r="H290" i="4"/>
  <c r="H289" i="4"/>
  <c r="E289" i="4"/>
  <c r="H288" i="4"/>
  <c r="H287" i="4"/>
  <c r="H286" i="4"/>
  <c r="E286" i="4"/>
  <c r="H285" i="4"/>
  <c r="E285" i="4"/>
  <c r="H284" i="4"/>
  <c r="H283" i="4"/>
  <c r="H282" i="4"/>
  <c r="E282" i="4"/>
  <c r="H279" i="4"/>
  <c r="H278" i="4"/>
  <c r="E278" i="4"/>
  <c r="H277" i="4"/>
  <c r="E277" i="4"/>
  <c r="G276" i="4"/>
  <c r="H273" i="4"/>
  <c r="H272" i="4"/>
  <c r="E272" i="4"/>
  <c r="H271" i="4"/>
  <c r="E271" i="4"/>
  <c r="H270" i="4"/>
  <c r="E270" i="4"/>
  <c r="H269" i="4"/>
  <c r="H268" i="4"/>
  <c r="E268" i="4"/>
  <c r="H267" i="4"/>
  <c r="H266" i="4"/>
  <c r="H265" i="4"/>
  <c r="E265" i="4"/>
  <c r="H264" i="4"/>
  <c r="E264" i="4"/>
  <c r="H263" i="4"/>
  <c r="H262" i="4"/>
  <c r="H261" i="4"/>
  <c r="E261" i="4"/>
  <c r="H258" i="4"/>
  <c r="H257" i="4"/>
  <c r="E257" i="4"/>
  <c r="H256" i="4"/>
  <c r="E256" i="4"/>
  <c r="G255" i="4"/>
  <c r="H255" i="4" s="1"/>
  <c r="H252" i="4"/>
  <c r="H251" i="4"/>
  <c r="E251" i="4"/>
  <c r="H250" i="4"/>
  <c r="E250" i="4"/>
  <c r="H249" i="4"/>
  <c r="E249" i="4"/>
  <c r="H248" i="4"/>
  <c r="H247" i="4"/>
  <c r="E247" i="4"/>
  <c r="H246" i="4"/>
  <c r="H245" i="4"/>
  <c r="H244" i="4"/>
  <c r="E244" i="4"/>
  <c r="H243" i="4"/>
  <c r="E243" i="4"/>
  <c r="H242" i="4"/>
  <c r="H241" i="4"/>
  <c r="H240" i="4"/>
  <c r="E240" i="4"/>
  <c r="H237" i="4"/>
  <c r="H236" i="4"/>
  <c r="E236" i="4"/>
  <c r="H235" i="4"/>
  <c r="E235" i="4"/>
  <c r="G234" i="4"/>
  <c r="G233" i="4" s="1"/>
  <c r="E233" i="4" s="1"/>
  <c r="H231" i="4"/>
  <c r="H230" i="4"/>
  <c r="E230" i="4"/>
  <c r="H229" i="4"/>
  <c r="E229" i="4"/>
  <c r="H228" i="4"/>
  <c r="E228" i="4"/>
  <c r="H227" i="4"/>
  <c r="H226" i="4"/>
  <c r="E226" i="4"/>
  <c r="H225" i="4"/>
  <c r="H224" i="4"/>
  <c r="H223" i="4"/>
  <c r="E223" i="4"/>
  <c r="H222" i="4"/>
  <c r="E222" i="4"/>
  <c r="H221" i="4"/>
  <c r="H220" i="4"/>
  <c r="H219" i="4"/>
  <c r="E219" i="4"/>
  <c r="H216" i="4"/>
  <c r="H215" i="4"/>
  <c r="E215" i="4"/>
  <c r="H214" i="4"/>
  <c r="E214" i="4"/>
  <c r="G213" i="4"/>
  <c r="G212" i="4" s="1"/>
  <c r="H210" i="4"/>
  <c r="H209" i="4"/>
  <c r="E209" i="4"/>
  <c r="H208" i="4"/>
  <c r="E208" i="4"/>
  <c r="H207" i="4"/>
  <c r="E207" i="4"/>
  <c r="H206" i="4"/>
  <c r="H205" i="4"/>
  <c r="E205" i="4"/>
  <c r="H204" i="4"/>
  <c r="H203" i="4"/>
  <c r="H202" i="4"/>
  <c r="E202" i="4"/>
  <c r="H201" i="4"/>
  <c r="E201" i="4"/>
  <c r="H200" i="4"/>
  <c r="H199" i="4"/>
  <c r="H198" i="4"/>
  <c r="E198" i="4"/>
  <c r="H195" i="4"/>
  <c r="H194" i="4"/>
  <c r="E194" i="4"/>
  <c r="H193" i="4"/>
  <c r="E193" i="4"/>
  <c r="G192" i="4"/>
  <c r="G191" i="4" s="1"/>
  <c r="H189" i="4"/>
  <c r="H188" i="4"/>
  <c r="E188" i="4"/>
  <c r="H187" i="4"/>
  <c r="E187" i="4"/>
  <c r="H186" i="4"/>
  <c r="E186" i="4"/>
  <c r="H185" i="4"/>
  <c r="H184" i="4"/>
  <c r="E184" i="4"/>
  <c r="H183" i="4"/>
  <c r="H182" i="4"/>
  <c r="H181" i="4"/>
  <c r="E181" i="4"/>
  <c r="H180" i="4"/>
  <c r="E180" i="4"/>
  <c r="H179" i="4"/>
  <c r="H178" i="4"/>
  <c r="H177" i="4"/>
  <c r="E177" i="4"/>
  <c r="H174" i="4"/>
  <c r="H173" i="4"/>
  <c r="E173" i="4"/>
  <c r="H172" i="4"/>
  <c r="E172" i="4"/>
  <c r="G171" i="4"/>
  <c r="G170" i="4" s="1"/>
  <c r="H168" i="4"/>
  <c r="H167" i="4"/>
  <c r="E167" i="4"/>
  <c r="H166" i="4"/>
  <c r="E166" i="4"/>
  <c r="H165" i="4"/>
  <c r="E165" i="4"/>
  <c r="H164" i="4"/>
  <c r="H163" i="4"/>
  <c r="E163" i="4"/>
  <c r="H162" i="4"/>
  <c r="H161" i="4"/>
  <c r="H160" i="4"/>
  <c r="E160" i="4"/>
  <c r="H159" i="4"/>
  <c r="E159" i="4"/>
  <c r="H158" i="4"/>
  <c r="H157" i="4"/>
  <c r="H156" i="4"/>
  <c r="E156" i="4"/>
  <c r="H153" i="4"/>
  <c r="H152" i="4"/>
  <c r="E152" i="4"/>
  <c r="H151" i="4"/>
  <c r="E151" i="4"/>
  <c r="G150" i="4"/>
  <c r="H147" i="4"/>
  <c r="H146" i="4"/>
  <c r="E146" i="4"/>
  <c r="H145" i="4"/>
  <c r="E145" i="4"/>
  <c r="H144" i="4"/>
  <c r="E144" i="4"/>
  <c r="H143" i="4"/>
  <c r="H142" i="4"/>
  <c r="E142" i="4"/>
  <c r="H141" i="4"/>
  <c r="H140" i="4"/>
  <c r="H139" i="4"/>
  <c r="E139" i="4"/>
  <c r="H138" i="4"/>
  <c r="E138" i="4"/>
  <c r="H137" i="4"/>
  <c r="H136" i="4"/>
  <c r="H135" i="4"/>
  <c r="E135" i="4"/>
  <c r="H132" i="4"/>
  <c r="H131" i="4"/>
  <c r="E131" i="4"/>
  <c r="H130" i="4"/>
  <c r="E130" i="4"/>
  <c r="G129" i="4"/>
  <c r="G128" i="4" s="1"/>
  <c r="H126" i="4"/>
  <c r="H125" i="4"/>
  <c r="E125" i="4"/>
  <c r="H124" i="4"/>
  <c r="E124" i="4"/>
  <c r="H123" i="4"/>
  <c r="E123" i="4"/>
  <c r="H122" i="4"/>
  <c r="H121" i="4"/>
  <c r="E121" i="4"/>
  <c r="H120" i="4"/>
  <c r="H119" i="4"/>
  <c r="H118" i="4"/>
  <c r="E118" i="4"/>
  <c r="H117" i="4"/>
  <c r="E117" i="4"/>
  <c r="H116" i="4"/>
  <c r="H115" i="4"/>
  <c r="H114" i="4"/>
  <c r="E114" i="4"/>
  <c r="H111" i="4"/>
  <c r="H110" i="4"/>
  <c r="E110" i="4"/>
  <c r="H109" i="4"/>
  <c r="E109" i="4"/>
  <c r="G108" i="4"/>
  <c r="G107" i="4" s="1"/>
  <c r="H105" i="4"/>
  <c r="H104" i="4"/>
  <c r="E104" i="4"/>
  <c r="H103" i="4"/>
  <c r="E103" i="4"/>
  <c r="H102" i="4"/>
  <c r="E102" i="4"/>
  <c r="H101" i="4"/>
  <c r="H100" i="4"/>
  <c r="E100" i="4"/>
  <c r="H99" i="4"/>
  <c r="H98" i="4"/>
  <c r="H97" i="4"/>
  <c r="E97" i="4"/>
  <c r="H96" i="4"/>
  <c r="E96" i="4"/>
  <c r="H95" i="4"/>
  <c r="H94" i="4"/>
  <c r="H93" i="4"/>
  <c r="E93" i="4"/>
  <c r="H90" i="4"/>
  <c r="H89" i="4"/>
  <c r="H88" i="4"/>
  <c r="G87" i="4"/>
  <c r="G86" i="4" s="1"/>
  <c r="H84" i="4"/>
  <c r="H83" i="4"/>
  <c r="E83" i="4"/>
  <c r="H82" i="4"/>
  <c r="E82" i="4"/>
  <c r="H81" i="4"/>
  <c r="E81" i="4"/>
  <c r="H80" i="4"/>
  <c r="H79" i="4"/>
  <c r="E79" i="4"/>
  <c r="H78" i="4"/>
  <c r="H77" i="4"/>
  <c r="H76" i="4"/>
  <c r="E76" i="4"/>
  <c r="H75" i="4"/>
  <c r="E75" i="4"/>
  <c r="H74" i="4"/>
  <c r="H73" i="4"/>
  <c r="H72" i="4"/>
  <c r="E72" i="4"/>
  <c r="H69" i="4"/>
  <c r="H68" i="4"/>
  <c r="E68" i="4"/>
  <c r="H67" i="4"/>
  <c r="E67" i="4"/>
  <c r="G66" i="4"/>
  <c r="G65" i="4" s="1"/>
  <c r="H63" i="4"/>
  <c r="H62" i="4"/>
  <c r="E62" i="4"/>
  <c r="H61" i="4"/>
  <c r="E61" i="4"/>
  <c r="H60" i="4"/>
  <c r="E60" i="4"/>
  <c r="H59" i="4"/>
  <c r="H58" i="4"/>
  <c r="E58" i="4"/>
  <c r="H57" i="4"/>
  <c r="H56" i="4"/>
  <c r="H55" i="4"/>
  <c r="E55" i="4"/>
  <c r="H54" i="4"/>
  <c r="E54" i="4"/>
  <c r="H53" i="4"/>
  <c r="H52" i="4"/>
  <c r="H51" i="4"/>
  <c r="E51" i="4"/>
  <c r="H48" i="4"/>
  <c r="H47" i="4"/>
  <c r="E47" i="4"/>
  <c r="H46" i="4"/>
  <c r="E46" i="4"/>
  <c r="G45" i="4"/>
  <c r="H42" i="4"/>
  <c r="H41" i="4"/>
  <c r="E41" i="4"/>
  <c r="H40" i="4"/>
  <c r="E40" i="4"/>
  <c r="H39" i="4"/>
  <c r="E39" i="4"/>
  <c r="H38" i="4"/>
  <c r="H37" i="4"/>
  <c r="E37" i="4"/>
  <c r="H36" i="4"/>
  <c r="H35" i="4"/>
  <c r="H34" i="4"/>
  <c r="E34" i="4"/>
  <c r="H33" i="4"/>
  <c r="E33" i="4"/>
  <c r="H32" i="4"/>
  <c r="H31" i="4"/>
  <c r="H30" i="4"/>
  <c r="E30" i="4"/>
  <c r="H27" i="4"/>
  <c r="H26" i="4"/>
  <c r="E26" i="4"/>
  <c r="H25" i="4"/>
  <c r="E25" i="4"/>
  <c r="G24" i="4"/>
  <c r="H24" i="4" s="1"/>
  <c r="H16" i="4"/>
  <c r="E659" i="4" l="1"/>
  <c r="G254" i="4"/>
  <c r="H254" i="4" s="1"/>
  <c r="E449" i="4"/>
  <c r="G611" i="4"/>
  <c r="H611" i="4" s="1"/>
  <c r="E638" i="4"/>
  <c r="E836" i="4"/>
  <c r="E71" i="4"/>
  <c r="E554" i="4"/>
  <c r="E239" i="4"/>
  <c r="G464" i="4"/>
  <c r="H464" i="4" s="1"/>
  <c r="E281" i="4"/>
  <c r="H374" i="4"/>
  <c r="E596" i="4"/>
  <c r="E722" i="4"/>
  <c r="E122" i="4"/>
  <c r="E80" i="4"/>
  <c r="G175" i="4"/>
  <c r="J175" i="4" s="1"/>
  <c r="G532" i="4"/>
  <c r="H155" i="4"/>
  <c r="G296" i="4"/>
  <c r="H296" i="4" s="1"/>
  <c r="E764" i="4"/>
  <c r="H674" i="4"/>
  <c r="E674" i="4"/>
  <c r="E143" i="4"/>
  <c r="E206" i="4"/>
  <c r="G317" i="4"/>
  <c r="H317" i="4" s="1"/>
  <c r="H680" i="4"/>
  <c r="H92" i="4"/>
  <c r="G149" i="4"/>
  <c r="H149" i="4" s="1"/>
  <c r="H675" i="4"/>
  <c r="E815" i="4"/>
  <c r="H737" i="4"/>
  <c r="H633" i="4"/>
  <c r="G632" i="4"/>
  <c r="H821" i="4"/>
  <c r="E821" i="4"/>
  <c r="H822" i="4"/>
  <c r="H800" i="4"/>
  <c r="E800" i="4"/>
  <c r="H801" i="4"/>
  <c r="E779" i="4"/>
  <c r="H780" i="4"/>
  <c r="E794" i="4"/>
  <c r="H758" i="4"/>
  <c r="E758" i="4"/>
  <c r="H759" i="4"/>
  <c r="E773" i="4"/>
  <c r="H738" i="4"/>
  <c r="E752" i="4"/>
  <c r="H716" i="4"/>
  <c r="E716" i="4"/>
  <c r="H717" i="4"/>
  <c r="E731" i="4"/>
  <c r="E695" i="4"/>
  <c r="H696" i="4"/>
  <c r="E710" i="4"/>
  <c r="E689" i="4"/>
  <c r="H653" i="4"/>
  <c r="E653" i="4"/>
  <c r="H654" i="4"/>
  <c r="E668" i="4"/>
  <c r="E647" i="4"/>
  <c r="E626" i="4"/>
  <c r="H590" i="4"/>
  <c r="E590" i="4"/>
  <c r="H591" i="4"/>
  <c r="E605" i="4"/>
  <c r="E569" i="4"/>
  <c r="H570" i="4"/>
  <c r="E584" i="4"/>
  <c r="H548" i="4"/>
  <c r="E548" i="4"/>
  <c r="H549" i="4"/>
  <c r="E563" i="4"/>
  <c r="G443" i="4"/>
  <c r="H423" i="4"/>
  <c r="H402" i="4"/>
  <c r="H276" i="4"/>
  <c r="G275" i="4"/>
  <c r="H233" i="4"/>
  <c r="H192" i="4"/>
  <c r="H527" i="4"/>
  <c r="E527" i="4"/>
  <c r="H528" i="4"/>
  <c r="E542" i="4"/>
  <c r="H506" i="4"/>
  <c r="E506" i="4"/>
  <c r="H507" i="4"/>
  <c r="E521" i="4"/>
  <c r="E485" i="4"/>
  <c r="H486" i="4"/>
  <c r="E500" i="4"/>
  <c r="E479" i="4"/>
  <c r="H444" i="4"/>
  <c r="E458" i="4"/>
  <c r="E422" i="4"/>
  <c r="E437" i="4"/>
  <c r="E401" i="4"/>
  <c r="E416" i="4"/>
  <c r="E380" i="4"/>
  <c r="H381" i="4"/>
  <c r="E395" i="4"/>
  <c r="H359" i="4"/>
  <c r="E359" i="4"/>
  <c r="H360" i="4"/>
  <c r="H338" i="4"/>
  <c r="E338" i="4"/>
  <c r="H339" i="4"/>
  <c r="E353" i="4"/>
  <c r="E332" i="4"/>
  <c r="E311" i="4"/>
  <c r="E290" i="4"/>
  <c r="E269" i="4"/>
  <c r="H234" i="4"/>
  <c r="E248" i="4"/>
  <c r="H212" i="4"/>
  <c r="E212" i="4"/>
  <c r="H213" i="4"/>
  <c r="E227" i="4"/>
  <c r="H191" i="4"/>
  <c r="E191" i="4"/>
  <c r="H170" i="4"/>
  <c r="E170" i="4"/>
  <c r="H171" i="4"/>
  <c r="E185" i="4"/>
  <c r="H150" i="4"/>
  <c r="E164" i="4"/>
  <c r="H128" i="4"/>
  <c r="E128" i="4"/>
  <c r="H129" i="4"/>
  <c r="H107" i="4"/>
  <c r="E107" i="4"/>
  <c r="H108" i="4"/>
  <c r="H86" i="4"/>
  <c r="E86" i="4"/>
  <c r="H87" i="4"/>
  <c r="E101" i="4"/>
  <c r="H65" i="4"/>
  <c r="E65" i="4"/>
  <c r="H66" i="4"/>
  <c r="H50" i="4"/>
  <c r="H45" i="4"/>
  <c r="G44" i="4"/>
  <c r="E59" i="4"/>
  <c r="E29" i="4"/>
  <c r="G23" i="4"/>
  <c r="H23" i="4" s="1"/>
  <c r="E38" i="4"/>
  <c r="E149" i="4" l="1"/>
  <c r="H638" i="4"/>
  <c r="H281" i="4"/>
  <c r="H449" i="4"/>
  <c r="E611" i="4"/>
  <c r="E317" i="4"/>
  <c r="E296" i="4"/>
  <c r="E254" i="4"/>
  <c r="G721" i="4"/>
  <c r="J721" i="4" s="1"/>
  <c r="E464" i="4"/>
  <c r="G448" i="4"/>
  <c r="E448" i="4" s="1"/>
  <c r="H659" i="4"/>
  <c r="G658" i="4"/>
  <c r="J658" i="4" s="1"/>
  <c r="G637" i="4"/>
  <c r="E637" i="4" s="1"/>
  <c r="G280" i="4"/>
  <c r="E280" i="4" s="1"/>
  <c r="H239" i="4"/>
  <c r="G70" i="4"/>
  <c r="H70" i="4" s="1"/>
  <c r="G595" i="4"/>
  <c r="E595" i="4" s="1"/>
  <c r="H71" i="4"/>
  <c r="G238" i="4"/>
  <c r="E238" i="4" s="1"/>
  <c r="H596" i="4"/>
  <c r="G553" i="4"/>
  <c r="E553" i="4" s="1"/>
  <c r="H554" i="4"/>
  <c r="H722" i="4"/>
  <c r="G763" i="4"/>
  <c r="J763" i="4" s="1"/>
  <c r="E155" i="4"/>
  <c r="G154" i="4"/>
  <c r="J154" i="4" s="1"/>
  <c r="E344" i="4"/>
  <c r="G343" i="4"/>
  <c r="H344" i="4"/>
  <c r="E533" i="4"/>
  <c r="H533" i="4"/>
  <c r="H764" i="4"/>
  <c r="E176" i="4"/>
  <c r="H176" i="4"/>
  <c r="E743" i="4"/>
  <c r="G742" i="4"/>
  <c r="E197" i="4"/>
  <c r="H197" i="4"/>
  <c r="G196" i="4"/>
  <c r="E92" i="4"/>
  <c r="G91" i="4"/>
  <c r="E532" i="4"/>
  <c r="H532" i="4"/>
  <c r="E512" i="4"/>
  <c r="H512" i="4"/>
  <c r="G511" i="4"/>
  <c r="H29" i="4"/>
  <c r="E50" i="4"/>
  <c r="J532" i="4"/>
  <c r="H743" i="4"/>
  <c r="E365" i="4"/>
  <c r="H365" i="4"/>
  <c r="G364" i="4"/>
  <c r="E175" i="4"/>
  <c r="H175" i="4"/>
  <c r="E218" i="4"/>
  <c r="H218" i="4"/>
  <c r="G217" i="4"/>
  <c r="E680" i="4"/>
  <c r="G679" i="4"/>
  <c r="H632" i="4"/>
  <c r="E632" i="4"/>
  <c r="G826" i="4"/>
  <c r="E827" i="4"/>
  <c r="H827" i="4"/>
  <c r="G805" i="4"/>
  <c r="E806" i="4"/>
  <c r="H806" i="4"/>
  <c r="G784" i="4"/>
  <c r="E785" i="4"/>
  <c r="H785" i="4"/>
  <c r="G700" i="4"/>
  <c r="E701" i="4"/>
  <c r="H701" i="4"/>
  <c r="G616" i="4"/>
  <c r="E617" i="4"/>
  <c r="H617" i="4"/>
  <c r="G574" i="4"/>
  <c r="E575" i="4"/>
  <c r="H575" i="4"/>
  <c r="E443" i="4"/>
  <c r="H443" i="4"/>
  <c r="E275" i="4"/>
  <c r="H275" i="4"/>
  <c r="G490" i="4"/>
  <c r="E491" i="4"/>
  <c r="H491" i="4"/>
  <c r="G469" i="4"/>
  <c r="E470" i="4"/>
  <c r="H470" i="4"/>
  <c r="G427" i="4"/>
  <c r="E428" i="4"/>
  <c r="H428" i="4"/>
  <c r="G406" i="4"/>
  <c r="E407" i="4"/>
  <c r="H407" i="4"/>
  <c r="G385" i="4"/>
  <c r="E386" i="4"/>
  <c r="H386" i="4"/>
  <c r="G322" i="4"/>
  <c r="E323" i="4"/>
  <c r="H323" i="4"/>
  <c r="G301" i="4"/>
  <c r="E302" i="4"/>
  <c r="H302" i="4"/>
  <c r="G259" i="4"/>
  <c r="E260" i="4"/>
  <c r="H260" i="4"/>
  <c r="G133" i="4"/>
  <c r="E134" i="4"/>
  <c r="H134" i="4"/>
  <c r="G112" i="4"/>
  <c r="H113" i="4"/>
  <c r="E113" i="4"/>
  <c r="G49" i="4"/>
  <c r="E49" i="4" s="1"/>
  <c r="H44" i="4"/>
  <c r="E44" i="4"/>
  <c r="E23" i="4"/>
  <c r="G28" i="4"/>
  <c r="E763" i="4" l="1"/>
  <c r="H721" i="4"/>
  <c r="E721" i="4"/>
  <c r="J70" i="4"/>
  <c r="J448" i="4"/>
  <c r="E70" i="4"/>
  <c r="H280" i="4"/>
  <c r="J280" i="4"/>
  <c r="H448" i="4"/>
  <c r="J637" i="4"/>
  <c r="H658" i="4"/>
  <c r="E658" i="4"/>
  <c r="H637" i="4"/>
  <c r="J595" i="4"/>
  <c r="H595" i="4"/>
  <c r="H763" i="4"/>
  <c r="H238" i="4"/>
  <c r="J238" i="4"/>
  <c r="H553" i="4"/>
  <c r="J553" i="4"/>
  <c r="E154" i="4"/>
  <c r="H154" i="4"/>
  <c r="H343" i="4"/>
  <c r="E343" i="4"/>
  <c r="J343" i="4"/>
  <c r="E217" i="4"/>
  <c r="H217" i="4"/>
  <c r="J217" i="4"/>
  <c r="E196" i="4"/>
  <c r="H196" i="4"/>
  <c r="J196" i="4"/>
  <c r="E364" i="4"/>
  <c r="H364" i="4"/>
  <c r="J364" i="4"/>
  <c r="E91" i="4"/>
  <c r="H91" i="4"/>
  <c r="J91" i="4"/>
  <c r="E679" i="4"/>
  <c r="H679" i="4"/>
  <c r="J679" i="4"/>
  <c r="E511" i="4"/>
  <c r="H511" i="4"/>
  <c r="J511" i="4"/>
  <c r="E742" i="4"/>
  <c r="J742" i="4"/>
  <c r="H742" i="4"/>
  <c r="E826" i="4"/>
  <c r="H826" i="4"/>
  <c r="J826" i="4"/>
  <c r="H805" i="4"/>
  <c r="E805" i="4"/>
  <c r="J805" i="4"/>
  <c r="E784" i="4"/>
  <c r="H784" i="4"/>
  <c r="J784" i="4"/>
  <c r="E700" i="4"/>
  <c r="H700" i="4"/>
  <c r="J700" i="4"/>
  <c r="E616" i="4"/>
  <c r="H616" i="4"/>
  <c r="J616" i="4"/>
  <c r="E574" i="4"/>
  <c r="H574" i="4"/>
  <c r="J574" i="4"/>
  <c r="E490" i="4"/>
  <c r="H490" i="4"/>
  <c r="J490" i="4"/>
  <c r="E469" i="4"/>
  <c r="J469" i="4"/>
  <c r="H469" i="4"/>
  <c r="E427" i="4"/>
  <c r="H427" i="4"/>
  <c r="J427" i="4"/>
  <c r="E406" i="4"/>
  <c r="H406" i="4"/>
  <c r="J406" i="4"/>
  <c r="E385" i="4"/>
  <c r="H385" i="4"/>
  <c r="J385" i="4"/>
  <c r="E322" i="4"/>
  <c r="H322" i="4"/>
  <c r="J322" i="4"/>
  <c r="E301" i="4"/>
  <c r="H301" i="4"/>
  <c r="J301" i="4"/>
  <c r="E259" i="4"/>
  <c r="H259" i="4"/>
  <c r="J259" i="4"/>
  <c r="E133" i="4"/>
  <c r="H133" i="4"/>
  <c r="J133" i="4"/>
  <c r="E112" i="4"/>
  <c r="H112" i="4"/>
  <c r="J112" i="4"/>
  <c r="J49" i="4"/>
  <c r="H49" i="4"/>
  <c r="H28" i="4"/>
  <c r="J28" i="4"/>
  <c r="E28" i="4"/>
  <c r="H9" i="4" l="1"/>
  <c r="H10" i="4"/>
  <c r="H12" i="4"/>
  <c r="H13" i="4"/>
  <c r="H14" i="4"/>
  <c r="H15" i="4"/>
  <c r="H17" i="4"/>
  <c r="H18" i="4"/>
  <c r="H19" i="4"/>
  <c r="H20" i="4"/>
  <c r="H21" i="4"/>
  <c r="G3" i="4"/>
  <c r="E12" i="4"/>
  <c r="E13" i="4"/>
  <c r="E16" i="4"/>
  <c r="E17" i="4"/>
  <c r="E18" i="4"/>
  <c r="E19" i="4"/>
  <c r="E20" i="4"/>
  <c r="E9" i="4"/>
  <c r="H5" i="4" l="1"/>
  <c r="E5" i="4"/>
  <c r="H3" i="4"/>
  <c r="E4" i="4"/>
  <c r="H4" i="4"/>
  <c r="H6" i="4" l="1"/>
  <c r="G2" i="4"/>
  <c r="E2" i="4" l="1"/>
  <c r="H2" i="4"/>
  <c r="H11" i="4" l="1"/>
  <c r="H7" i="4" l="1"/>
  <c r="E7" i="4"/>
  <c r="J7" i="4"/>
  <c r="E8" i="4"/>
  <c r="H8" i="4"/>
</calcChain>
</file>

<file path=xl/sharedStrings.xml><?xml version="1.0" encoding="utf-8"?>
<sst xmlns="http://schemas.openxmlformats.org/spreadsheetml/2006/main" count="3089" uniqueCount="161">
  <si>
    <t>Nr.</t>
  </si>
  <si>
    <t>p. k.</t>
  </si>
  <si>
    <t>Pakalpojums</t>
  </si>
  <si>
    <t>mēnesī</t>
  </si>
  <si>
    <t>gadā</t>
  </si>
  <si>
    <t>I.</t>
  </si>
  <si>
    <t>Saņemamie maksājumi</t>
  </si>
  <si>
    <t>1.</t>
  </si>
  <si>
    <t>Maksājumi par pārvaldīšanas pakalpojumu</t>
  </si>
  <si>
    <t>1.1.</t>
  </si>
  <si>
    <t>Obligātie pārvaldīšanas izdevumi</t>
  </si>
  <si>
    <t>1.2.</t>
  </si>
  <si>
    <t>2.</t>
  </si>
  <si>
    <t>3.</t>
  </si>
  <si>
    <t>4.</t>
  </si>
  <si>
    <t>Citi ieņēmumi (norādīt, kādi)</t>
  </si>
  <si>
    <t>II.</t>
  </si>
  <si>
    <t>Plānotie izdevumi</t>
  </si>
  <si>
    <t>Pārvaldīšanas izdevumi</t>
  </si>
  <si>
    <t>Dzīvojamās mājas sanitārā apkope</t>
  </si>
  <si>
    <t>Dzīvojamās mājas lietas vešana</t>
  </si>
  <si>
    <t>1.3.</t>
  </si>
  <si>
    <t>Pārvaldīšanas darba plānošana, organizēšana un pārraudzība</t>
  </si>
  <si>
    <t>1.4.</t>
  </si>
  <si>
    <t>1.5.</t>
  </si>
  <si>
    <t>Informācijas sniegšana valsts un pašvaldību institūcijām</t>
  </si>
  <si>
    <t>1.6.</t>
  </si>
  <si>
    <t>Dzīvojamās mājas, tajā esošo iekārtu un komunikāciju vizuālā pārbaude</t>
  </si>
  <si>
    <t>1.7.</t>
  </si>
  <si>
    <t>Dzīvojamās mājas, tajā esošo iekārtu un komunikāciju tehniskā apsekošana</t>
  </si>
  <si>
    <t>1.8.</t>
  </si>
  <si>
    <t>1.8.1.</t>
  </si>
  <si>
    <t>1.8.2.</t>
  </si>
  <si>
    <t>1.9.</t>
  </si>
  <si>
    <t>1.9.1.</t>
  </si>
  <si>
    <t>1.9.2.</t>
  </si>
  <si>
    <t>1.10.</t>
  </si>
  <si>
    <t>Dzīvojamās mājas energoefektivitātei noteikto minimālo prasību izpildes nodrošināšana</t>
  </si>
  <si>
    <t>1.11.</t>
  </si>
  <si>
    <t>Dzīvojamai mājai kā vides objektam noteikto prasību izpildes nodrošināšana</t>
  </si>
  <si>
    <r>
      <t>Pakalpojuma cena viena dzīvokļa īpašuma platības m</t>
    </r>
    <r>
      <rPr>
        <vertAlign val="superscript"/>
        <sz val="13"/>
        <color rgb="FF414142"/>
        <rFont val="Arial"/>
        <family val="2"/>
      </rPr>
      <t>2</t>
    </r>
    <r>
      <rPr>
        <sz val="13"/>
        <color rgb="FF414142"/>
        <rFont val="Arial"/>
        <family val="2"/>
      </rPr>
      <t>mēnesī</t>
    </r>
    <r>
      <rPr>
        <vertAlign val="superscript"/>
        <sz val="13"/>
        <color rgb="FF414142"/>
        <rFont val="Arial"/>
        <family val="2"/>
      </rPr>
      <t>2</t>
    </r>
  </si>
  <si>
    <r>
      <t>(</t>
    </r>
    <r>
      <rPr>
        <i/>
        <sz val="13"/>
        <color rgb="FF414142"/>
        <rFont val="Arial"/>
        <family val="2"/>
      </rPr>
      <t>euro</t>
    </r>
    <r>
      <rPr>
        <sz val="13"/>
        <color rgb="FF414142"/>
        <rFont val="Arial"/>
        <family val="2"/>
      </rPr>
      <t>)</t>
    </r>
  </si>
  <si>
    <r>
      <t>Pakalpojuma izmaksas viena dzīvokļa īpašuma platības m</t>
    </r>
    <r>
      <rPr>
        <vertAlign val="superscript"/>
        <sz val="13"/>
        <color rgb="FF414142"/>
        <rFont val="Arial"/>
        <family val="2"/>
      </rPr>
      <t>2</t>
    </r>
    <r>
      <rPr>
        <sz val="13"/>
        <color rgb="FF414142"/>
        <rFont val="Arial"/>
        <family val="2"/>
      </rPr>
      <t>mēnesī (</t>
    </r>
    <r>
      <rPr>
        <i/>
        <sz val="13"/>
        <color rgb="FF414142"/>
        <rFont val="Arial"/>
        <family val="2"/>
      </rPr>
      <t>euro</t>
    </r>
    <r>
      <rPr>
        <sz val="13"/>
        <color rgb="FF414142"/>
        <rFont val="Arial"/>
        <family val="2"/>
      </rPr>
      <t>)</t>
    </r>
  </si>
  <si>
    <r>
      <t>Summa (</t>
    </r>
    <r>
      <rPr>
        <i/>
        <sz val="13"/>
        <color rgb="FF414142"/>
        <rFont val="Arial"/>
        <family val="2"/>
      </rPr>
      <t>euro</t>
    </r>
    <r>
      <rPr>
        <sz val="13"/>
        <color rgb="FF414142"/>
        <rFont val="Arial"/>
        <family val="2"/>
      </rPr>
      <t>)</t>
    </r>
  </si>
  <si>
    <r>
      <t>Atlīdzība par pārvaldīšanu</t>
    </r>
    <r>
      <rPr>
        <vertAlign val="superscript"/>
        <sz val="13"/>
        <color rgb="FF414142"/>
        <rFont val="Arial"/>
        <family val="2"/>
      </rPr>
      <t>3</t>
    </r>
  </si>
  <si>
    <t>Maksājumi par turpmākajos periodos obligāto pārvaldīšanas darbību ietvaros veicamo dzīvojamās mājas remontu, atjaunošanu vai pārbūvi</t>
  </si>
  <si>
    <r>
      <t>Apdrošināšana</t>
    </r>
    <r>
      <rPr>
        <vertAlign val="superscript"/>
        <sz val="13"/>
        <color rgb="FF414142"/>
        <rFont val="Arial"/>
        <family val="2"/>
      </rPr>
      <t>4</t>
    </r>
  </si>
  <si>
    <t>Līgumu slēgšana par siltumenerģijas, arī dabasgāzes piegādi, ūdensapgādes un kanalizācijas pakalpojumu nodrošināšanu, sadzīves atkritumu izvešanu, elektroenerģiju, funkcionāli nepieciešamā zemesgabala lietošanu</t>
  </si>
  <si>
    <r>
      <t>Dzīvojamās mājas iekārtu inženierkomunikāciju un sistēmu tehniskā apkope</t>
    </r>
    <r>
      <rPr>
        <vertAlign val="superscript"/>
        <sz val="13"/>
        <color rgb="FF414142"/>
        <rFont val="Arial"/>
        <family val="2"/>
      </rPr>
      <t>5</t>
    </r>
  </si>
  <si>
    <r>
      <t>Dzīvojamās mājas, tajā esošo iekārtu un inženierkomunikāciju uzturēšanas darbi</t>
    </r>
    <r>
      <rPr>
        <vertAlign val="superscript"/>
        <sz val="13"/>
        <color rgb="FF414142"/>
        <rFont val="Arial"/>
        <family val="2"/>
      </rPr>
      <t>5</t>
    </r>
  </si>
  <si>
    <r>
      <t>Citi ar dzīvojamās mājas pārvaldīšanu saistīti izdevumi (norādīt, kādi)</t>
    </r>
    <r>
      <rPr>
        <vertAlign val="superscript"/>
        <sz val="13"/>
        <color rgb="FF414142"/>
        <rFont val="Arial"/>
        <family val="2"/>
      </rPr>
      <t>4</t>
    </r>
  </si>
  <si>
    <t>III.</t>
  </si>
  <si>
    <t>Maksājumi par turpmākajos periodos veicamajiem dzīvojamās mājas, tajā esošo iekārtu un inženierkomunikāciju uzturēšanas darbiem</t>
  </si>
  <si>
    <t>Piezīmes.</t>
  </si>
  <si>
    <t>1. Ja pārvaldnieks izmanto cita parauga tāmi, tāmē norādāmajām pozīcijām jāatbilst šā pielikuma prasībām. Tāmē norādītās pozīcijas pārvaldnieks var izvērst.</t>
  </si>
  <si>
    <r>
      <t>2. </t>
    </r>
    <r>
      <rPr>
        <vertAlign val="superscript"/>
        <sz val="13"/>
        <color rgb="FF414142"/>
        <rFont val="Arial"/>
        <family val="2"/>
      </rPr>
      <t>1</t>
    </r>
    <r>
      <rPr>
        <sz val="13"/>
        <color rgb="FF414142"/>
        <rFont val="Arial"/>
        <family val="2"/>
      </rPr>
      <t>Norāda informāciju, kas var paskaidrot plānotās izdevumu pozīcijas.</t>
    </r>
  </si>
  <si>
    <r>
      <t>3. </t>
    </r>
    <r>
      <rPr>
        <vertAlign val="superscript"/>
        <sz val="13"/>
        <color rgb="FF414142"/>
        <rFont val="Arial"/>
        <family val="2"/>
      </rPr>
      <t>2</t>
    </r>
    <r>
      <rPr>
        <sz val="13"/>
        <color rgb="FF414142"/>
        <rFont val="Arial"/>
        <family val="2"/>
      </rPr>
      <t>Ja atlīdzība par pārvaldīšanu nav iekļauta obligāto pārvaldīšanas darbību ietvaros sniegto pakalpojumu cenā, pakalpojuma cena ir vienāda ar pārvaldīšanas izmaksām.</t>
    </r>
  </si>
  <si>
    <r>
      <t>4. </t>
    </r>
    <r>
      <rPr>
        <vertAlign val="superscript"/>
        <sz val="13"/>
        <color rgb="FF414142"/>
        <rFont val="Arial"/>
        <family val="2"/>
      </rPr>
      <t>3</t>
    </r>
    <r>
      <rPr>
        <sz val="13"/>
        <color rgb="FF414142"/>
        <rFont val="Arial"/>
        <family val="2"/>
      </rPr>
      <t>Atlīdzību par pārvaldīšanu izdala atsevišķi, ja tā nav iekļauta obligāto pārvaldīšanas darbību ietvaros sniegto pakalpojumu cenā.</t>
    </r>
  </si>
  <si>
    <r>
      <t>5. </t>
    </r>
    <r>
      <rPr>
        <vertAlign val="superscript"/>
        <sz val="13"/>
        <color rgb="FF414142"/>
        <rFont val="Arial"/>
        <family val="2"/>
      </rPr>
      <t>4</t>
    </r>
    <r>
      <rPr>
        <sz val="13"/>
        <color rgb="FF414142"/>
        <rFont val="Arial"/>
        <family val="2"/>
      </rPr>
      <t>Tāmē ietver, ja dzīvokļu īpašnieku kopība ir par to lēmusi.</t>
    </r>
  </si>
  <si>
    <r>
      <t>6. </t>
    </r>
    <r>
      <rPr>
        <vertAlign val="superscript"/>
        <sz val="13"/>
        <color rgb="FF414142"/>
        <rFont val="Arial"/>
        <family val="2"/>
      </rPr>
      <t>5</t>
    </r>
    <r>
      <rPr>
        <sz val="13"/>
        <color rgb="FF414142"/>
        <rFont val="Arial"/>
        <family val="2"/>
      </rPr>
      <t>Norāda plānotos darbus.</t>
    </r>
  </si>
  <si>
    <t>Dzīvojamās mājas uzturēšanas un apsaimniekošanas darbu tāme ______. gadam</t>
  </si>
  <si>
    <t>Mājas adrese</t>
  </si>
  <si>
    <t>Mājas pārvaldnieks</t>
  </si>
  <si>
    <t>(nosaukums, reģistrācijas Nr., adrese)</t>
  </si>
  <si>
    <r>
      <t>Informācija par dzīvojamo māju</t>
    </r>
    <r>
      <rPr>
        <b/>
        <vertAlign val="superscript"/>
        <sz val="13"/>
        <color rgb="FF414142"/>
        <rFont val="Arial"/>
        <family val="2"/>
      </rPr>
      <t>1</t>
    </r>
    <r>
      <rPr>
        <b/>
        <sz val="13"/>
        <color rgb="FF414142"/>
        <rFont val="Arial"/>
        <family val="2"/>
      </rPr>
      <t>:</t>
    </r>
  </si>
  <si>
    <r>
      <t>1. Kopējā dzīvokļu īpašumu platība (m</t>
    </r>
    <r>
      <rPr>
        <b/>
        <vertAlign val="superscript"/>
        <sz val="13"/>
        <color rgb="FF414142"/>
        <rFont val="Arial"/>
        <family val="2"/>
      </rPr>
      <t>2</t>
    </r>
    <r>
      <rPr>
        <b/>
        <sz val="13"/>
        <color rgb="FF414142"/>
        <rFont val="Arial"/>
        <family val="2"/>
      </rPr>
      <t>)</t>
    </r>
  </si>
  <si>
    <t>..........</t>
  </si>
  <si>
    <t>2. Dzīvokļu īpašumu skaits</t>
  </si>
  <si>
    <t>3. Cita informācija par ēku</t>
  </si>
  <si>
    <t>4. Iekšējie inženiertīkli un iekārtas</t>
  </si>
  <si>
    <t>5. Ārējie inženiertīkli</t>
  </si>
  <si>
    <t>6. Teritorijas labiekārtojums</t>
  </si>
  <si>
    <t>adrese</t>
  </si>
  <si>
    <t>mājas m2</t>
  </si>
  <si>
    <t>Pakalpojuma Nr</t>
  </si>
  <si>
    <t>Pakalpojuma cena viena dzīvokļa īpašuma platības m2 mēnesī2</t>
  </si>
  <si>
    <t xml:space="preserve">Pakalpojuma izmaksas viena dzīvokļa īpašuma platības m2 mēnesī </t>
  </si>
  <si>
    <t>Summa mēnesī</t>
  </si>
  <si>
    <t>Summa gadā</t>
  </si>
  <si>
    <t>Celtnieku iela, 4, Roja, Rojas novads</t>
  </si>
  <si>
    <t>Citi ar dzīvojamās mājas pārvaldīšanu saistīti izdevumi (avārijas dienests)</t>
  </si>
  <si>
    <t>neizlietotais</t>
  </si>
  <si>
    <t>Celtnieku iela, 4a, Roja, Rojas novads</t>
  </si>
  <si>
    <t>Kosmonautu iela, 11, Roja, Rojas novads</t>
  </si>
  <si>
    <t>Kosmonautu iela, 13, Roja, Rojas novads</t>
  </si>
  <si>
    <t>Kosmonautu iela, 16, Roja, Rojas novads</t>
  </si>
  <si>
    <t>Kosmonautu iela, 20, Roja, Rojas novads</t>
  </si>
  <si>
    <t>Kosmonautu iela, 9, Roja, Rojas novads</t>
  </si>
  <si>
    <t>Plūdoņa iela, 10, Roja, Rojas novads</t>
  </si>
  <si>
    <t>Plūdoņa iela, 8, Roja, Rojas novads</t>
  </si>
  <si>
    <t>Selgas iela, 16, Roja, Rojas novads</t>
  </si>
  <si>
    <t>Selgas iela, 31, Roja, Rojas novads</t>
  </si>
  <si>
    <t>Strauta iela, 15, Roja, Rojas novads</t>
  </si>
  <si>
    <t>Strauta iela, 17a, Roja, Rojas novads</t>
  </si>
  <si>
    <t>Strauta iela, 3, Roja, Rojas novads</t>
  </si>
  <si>
    <t>Strauta iela, 6, Roja, Rojas novads</t>
  </si>
  <si>
    <t>Strauta iela, 8, Roja, Rojas novads</t>
  </si>
  <si>
    <t>Torņa iela, 5, Roja, Rojas novads</t>
  </si>
  <si>
    <t>Zvejnieku iela, 14, Roja, Rojas novads</t>
  </si>
  <si>
    <t>Zvejnieku iela, 16, Roja, Rojas novads</t>
  </si>
  <si>
    <t>Zvejnieku iela, 18, Roja, Rojas novads</t>
  </si>
  <si>
    <t>Fabrikas māja 2, Kaltene, Rojas novads</t>
  </si>
  <si>
    <t>Jaunciemi, Ģipka, Rojas novads</t>
  </si>
  <si>
    <t>Jūras iela, 2, Roja, Rojas novads</t>
  </si>
  <si>
    <t>Jūras iela, 5, Roja, Rojas novads</t>
  </si>
  <si>
    <t>Jūras iela, 7, Roja, Rojas novads</t>
  </si>
  <si>
    <t>Kosmonautu iela, 10, Roja, Rojas novads</t>
  </si>
  <si>
    <t>Kosmonautu iela, 2, Roja, Rojas novads</t>
  </si>
  <si>
    <t>Kosmonautu iela, 5, Roja, Rojas novads</t>
  </si>
  <si>
    <t>Kosmonautu iela, 6, Roja, Rojas novads</t>
  </si>
  <si>
    <t>Kosmonautu iela, 7, Roja, Rojas novads</t>
  </si>
  <si>
    <t>Kosmonautu iela, 8, Roja, Rojas novads</t>
  </si>
  <si>
    <t>Lakšas, Roja, Rojas novads</t>
  </si>
  <si>
    <t>Mežrozes, Rude, Rojas novads</t>
  </si>
  <si>
    <t>Miera iela 12, Roja, Rojas novads</t>
  </si>
  <si>
    <t>Miera iela 7, Roja, Rojas novads</t>
  </si>
  <si>
    <t>Šalkas, Rude, Rojas novads</t>
  </si>
  <si>
    <t>Selgas iela, 3, Roja, Rojas novads</t>
  </si>
  <si>
    <t>Selgas iela, 8, Roja, Rojas novads</t>
  </si>
  <si>
    <t>Strauta iela, 17, Roja, Rojas novads</t>
  </si>
  <si>
    <t>Talsu iela, 12, Roja, Rojas novads</t>
  </si>
  <si>
    <t>Grand Total</t>
  </si>
  <si>
    <t>Sum of Summa mēnesī</t>
  </si>
  <si>
    <t>I. 1.</t>
  </si>
  <si>
    <t>I. 2.</t>
  </si>
  <si>
    <t>I. 3.</t>
  </si>
  <si>
    <t>I. 4.</t>
  </si>
  <si>
    <t>II. 1.</t>
  </si>
  <si>
    <t>II. 1.1.</t>
  </si>
  <si>
    <t>II. 1.2.</t>
  </si>
  <si>
    <t>II. 1.3.</t>
  </si>
  <si>
    <t>II. 1.4.</t>
  </si>
  <si>
    <t>II. 1.5.</t>
  </si>
  <si>
    <t>II. 1.6.</t>
  </si>
  <si>
    <t>II. 1.7.</t>
  </si>
  <si>
    <t>II. 1.8.</t>
  </si>
  <si>
    <t>II. 1.9.</t>
  </si>
  <si>
    <t>II. 1.10.</t>
  </si>
  <si>
    <t>II. 1.11.</t>
  </si>
  <si>
    <t>II. 2.</t>
  </si>
  <si>
    <t>II. 3.</t>
  </si>
  <si>
    <t>Apdrošināšana</t>
  </si>
  <si>
    <t>Dzīvojamās mājas iekārtu inženierkomunikāciju un sistēmu tehniskā apkope</t>
  </si>
  <si>
    <t>Dzīvojamās mājas, tajā esošo iekārtu un inženierkomunikāciju uzturēšanas darbi</t>
  </si>
  <si>
    <r>
      <t xml:space="preserve">Maksājumi par turpmākajos periodos </t>
    </r>
    <r>
      <rPr>
        <u/>
        <sz val="9"/>
        <color rgb="FF414142"/>
        <rFont val="Tahoma"/>
        <family val="2"/>
      </rPr>
      <t xml:space="preserve">obligāto </t>
    </r>
    <r>
      <rPr>
        <sz val="9"/>
        <color rgb="FF414142"/>
        <rFont val="Tahoma"/>
        <family val="2"/>
      </rPr>
      <t>pārvaldīšanas darbību ietvaros veicamo dzīvojamās mājas remontu, atjaunošanu vai pārbūvi</t>
    </r>
  </si>
  <si>
    <t>(blank)</t>
  </si>
  <si>
    <t>(All)</t>
  </si>
  <si>
    <t>Sum of Pakalpojuma cena viena dzīvokļa īpašuma platības m2 mēnesī2</t>
  </si>
  <si>
    <t>uz pusēm</t>
  </si>
  <si>
    <t>Sum of Summa gadā</t>
  </si>
  <si>
    <t>Citi ieņēmumi (īres maksa)</t>
  </si>
  <si>
    <t>Maksājumi par pārvaldīšanas pakalpojumu 2020</t>
  </si>
  <si>
    <t>2020 I. 1.</t>
  </si>
  <si>
    <t>2021 jun</t>
  </si>
  <si>
    <t xml:space="preserve">Uzkrājums </t>
  </si>
  <si>
    <t>īre</t>
  </si>
  <si>
    <t>0.05</t>
  </si>
  <si>
    <t>Jaunciemi Ģipka</t>
  </si>
  <si>
    <t>0.1</t>
  </si>
  <si>
    <t>Lakšas Rude</t>
  </si>
  <si>
    <t>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</si>
</sst>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9" x14ac:knownFonts="1">
    <font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3"/>
      <color rgb="FF414142"/>
      <name val="Arial"/>
      <family val="2"/>
    </font>
    <font>
      <vertAlign val="superscript"/>
      <sz val="13"/>
      <color rgb="FF414142"/>
      <name val="Arial"/>
      <family val="2"/>
    </font>
    <font>
      <i/>
      <sz val="13"/>
      <color rgb="FF414142"/>
      <name val="Arial"/>
      <family val="2"/>
    </font>
    <font>
      <b/>
      <sz val="13"/>
      <color rgb="FF414142"/>
      <name val="Arial"/>
      <family val="2"/>
    </font>
    <font>
      <b/>
      <vertAlign val="superscript"/>
      <sz val="13"/>
      <color rgb="FF414142"/>
      <name val="Arial"/>
      <family val="2"/>
    </font>
    <font>
      <b/>
      <sz val="18"/>
      <color rgb="FF414142"/>
      <name val="Arial"/>
      <family val="2"/>
    </font>
    <font>
      <b/>
      <sz val="9"/>
      <color rgb="FF414142"/>
      <name val="Tahoma"/>
      <family val="2"/>
    </font>
    <font>
      <sz val="9"/>
      <color rgb="FF414142"/>
      <name val="Tahoma"/>
      <family val="2"/>
    </font>
    <font>
      <u/>
      <sz val="9"/>
      <color rgb="FF414142"/>
      <name val="Tahoma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  <charset val="186"/>
    </font>
    <font>
      <sz val="9"/>
      <name val="Tahoma"/>
      <family val="2"/>
      <charset val="186"/>
    </font>
    <font>
      <sz val="9"/>
      <color theme="1"/>
      <name val="Tahoma"/>
      <family val="2"/>
      <charset val="186"/>
    </font>
    <font>
      <sz val="9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2" fontId="10" fillId="0" borderId="0" xfId="0" applyNumberFormat="1" applyFont="1"/>
    <xf numFmtId="2" fontId="0" fillId="0" borderId="0" xfId="0" applyNumberFormat="1" applyFont="1"/>
    <xf numFmtId="0" fontId="0" fillId="3" borderId="0" xfId="0" applyFont="1" applyFill="1" applyAlignment="1">
      <alignment wrapText="1"/>
    </xf>
    <xf numFmtId="2" fontId="10" fillId="3" borderId="0" xfId="0" applyNumberFormat="1" applyFont="1" applyFill="1"/>
    <xf numFmtId="2" fontId="10" fillId="4" borderId="0" xfId="0" applyNumberFormat="1" applyFont="1" applyFill="1"/>
    <xf numFmtId="0" fontId="2" fillId="0" borderId="0" xfId="0" applyFont="1"/>
    <xf numFmtId="2" fontId="9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Font="1" applyBorder="1"/>
    <xf numFmtId="0" fontId="9" fillId="0" borderId="1" xfId="0" applyFont="1" applyBorder="1"/>
    <xf numFmtId="0" fontId="0" fillId="0" borderId="0" xfId="0" pivotButton="1"/>
    <xf numFmtId="2" fontId="0" fillId="0" borderId="0" xfId="0" applyNumberFormat="1"/>
    <xf numFmtId="164" fontId="0" fillId="4" borderId="0" xfId="0" applyNumberFormat="1" applyFont="1" applyFill="1"/>
    <xf numFmtId="0" fontId="2" fillId="0" borderId="1" xfId="0" applyFont="1" applyBorder="1"/>
    <xf numFmtId="2" fontId="9" fillId="5" borderId="0" xfId="0" applyNumberFormat="1" applyFont="1" applyFill="1"/>
    <xf numFmtId="2" fontId="10" fillId="6" borderId="0" xfId="0" applyNumberFormat="1" applyFont="1" applyFill="1"/>
    <xf numFmtId="2" fontId="10" fillId="7" borderId="0" xfId="0" applyNumberFormat="1" applyFont="1" applyFill="1"/>
    <xf numFmtId="0" fontId="0" fillId="0" borderId="0" xfId="0" applyAlignment="1">
      <alignment wrapText="1"/>
    </xf>
    <xf numFmtId="0" fontId="12" fillId="0" borderId="0" xfId="0" pivotButton="1" applyFont="1"/>
    <xf numFmtId="0" fontId="12" fillId="0" borderId="0" xfId="0" applyFont="1"/>
    <xf numFmtId="0" fontId="0" fillId="0" borderId="0" xfId="0" applyFont="1" applyAlignment="1"/>
    <xf numFmtId="0" fontId="0" fillId="0" borderId="0" xfId="0" applyAlignment="1"/>
    <xf numFmtId="0" fontId="0" fillId="0" borderId="0" xfId="0" pivotButton="1" applyAlignment="1">
      <alignment wrapText="1"/>
    </xf>
    <xf numFmtId="0" fontId="13" fillId="0" borderId="0" xfId="0" pivotButton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2" fillId="0" borderId="2" xfId="0" applyFont="1" applyBorder="1"/>
    <xf numFmtId="2" fontId="0" fillId="0" borderId="0" xfId="0" applyNumberFormat="1" applyFont="1" applyFill="1"/>
    <xf numFmtId="0" fontId="2" fillId="3" borderId="0" xfId="0" applyFont="1" applyFill="1"/>
    <xf numFmtId="165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2" fontId="0" fillId="4" borderId="0" xfId="0" applyNumberFormat="1" applyFont="1" applyFill="1"/>
    <xf numFmtId="2" fontId="10" fillId="8" borderId="0" xfId="0" applyNumberFormat="1" applyFont="1" applyFill="1"/>
    <xf numFmtId="2" fontId="0" fillId="9" borderId="0" xfId="0" applyNumberFormat="1" applyFont="1" applyFill="1"/>
    <xf numFmtId="2" fontId="0" fillId="7" borderId="0" xfId="0" applyNumberFormat="1" applyFont="1" applyFill="1"/>
    <xf numFmtId="0" fontId="0" fillId="0" borderId="0" xfId="0" applyFont="1" applyBorder="1"/>
    <xf numFmtId="2" fontId="0" fillId="3" borderId="0" xfId="0" applyNumberFormat="1" applyFont="1" applyFill="1"/>
    <xf numFmtId="0" fontId="2" fillId="0" borderId="0" xfId="0" applyFont="1" applyBorder="1"/>
    <xf numFmtId="0" fontId="15" fillId="0" borderId="3" xfId="0" applyFont="1" applyBorder="1"/>
    <xf numFmtId="0" fontId="15" fillId="0" borderId="0" xfId="0" applyFont="1" applyAlignment="1">
      <alignment horizontal="center"/>
    </xf>
    <xf numFmtId="2" fontId="0" fillId="0" borderId="4" xfId="0" applyNumberFormat="1" applyBorder="1"/>
    <xf numFmtId="0" fontId="16" fillId="10" borderId="5" xfId="0" applyFont="1" applyFill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0" fillId="0" borderId="4" xfId="0" applyBorder="1"/>
    <xf numFmtId="0" fontId="17" fillId="0" borderId="4" xfId="0" applyFont="1" applyBorder="1"/>
    <xf numFmtId="0" fontId="0" fillId="0" borderId="0" xfId="0" applyAlignment="1">
      <alignment horizontal="right"/>
    </xf>
    <xf numFmtId="0" fontId="18" fillId="0" borderId="0" xfId="0" applyFont="1"/>
    <xf numFmtId="0" fontId="0" fillId="11" borderId="0" xfId="0" applyFont="1" applyFill="1" applyBorder="1"/>
    <xf numFmtId="0" fontId="0" fillId="0" borderId="0" xfId="0" applyFont="1" applyFill="1"/>
    <xf numFmtId="0" fontId="9" fillId="0" borderId="0" xfId="0" applyFont="1" applyFill="1"/>
    <xf numFmtId="2" fontId="9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725">
    <dxf>
      <alignment wrapText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7"/>
      </font>
      <alignment wrapText="1"/>
    </dxf>
    <dxf>
      <font>
        <sz val="7"/>
      </font>
    </dxf>
    <dxf>
      <font>
        <sz val="7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7"/>
      </font>
      <alignment wrapText="1"/>
    </dxf>
    <dxf>
      <font>
        <sz val="7"/>
      </font>
    </dxf>
    <dxf>
      <font>
        <sz val="7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relativeIndent="1"/>
    </dxf>
    <dxf>
      <alignment relativeIndent="1"/>
    </dxf>
    <dxf>
      <alignment horizontal="left"/>
    </dxf>
    <dxf>
      <alignment horizontal="left" relativeIndent="1"/>
    </dxf>
    <dxf>
      <alignment horizontal="general"/>
    </dxf>
    <dxf>
      <alignment vertical="center"/>
    </dxf>
    <dxf>
      <alignment horizontal="general" indent="0"/>
    </dxf>
    <dxf>
      <alignment horizontal="left" relativeInden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FF00"/>
        </patternFill>
      </fill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7"/>
      </font>
      <alignment wrapText="1"/>
    </dxf>
    <dxf>
      <font>
        <sz val="7"/>
      </font>
    </dxf>
    <dxf>
      <font>
        <sz val="7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7"/>
      </font>
      <alignment wrapText="1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7"/>
      </font>
      <alignment wrapText="1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 Podnieks" refreshedDate="44491.584118634259" createdVersion="6" refreshedVersion="7" minRefreshableVersion="3" recordCount="881" xr:uid="{1FF5D9F2-B020-7D49-8EC2-3599BC561D5A}">
  <cacheSource type="worksheet">
    <worksheetSource ref="A1:K1048576" sheet="bāze"/>
  </cacheSource>
  <cacheFields count="12">
    <cacheField name="adrese" numFmtId="0">
      <sharedItems containsBlank="1" count="41">
        <s v="Celtnieku iela, 4, Roja, Rojas novads"/>
        <s v="Celtnieku iela, 4a, Roja, Rojas novads"/>
        <s v="Fabrikas māja 2, Kaltene, Rojas novads"/>
        <s v="Jaunciemi, Ģipka, Rojas novads"/>
        <s v="Jūras iela, 2, Roja, Rojas novads"/>
        <s v="Jūras iela, 5, Roja, Rojas novads"/>
        <s v="Jūras iela, 7, Roja, Rojas novads"/>
        <s v="Kosmonautu iela, 10, Roja, Rojas novads"/>
        <s v="Kosmonautu iela, 11, Roja, Rojas novads"/>
        <s v="Kosmonautu iela, 13, Roja, Rojas novads"/>
        <s v="Kosmonautu iela, 16, Roja, Rojas novads"/>
        <s v="Kosmonautu iela, 2, Roja, Rojas novads"/>
        <s v="Kosmonautu iela, 20, Roja, Rojas novads"/>
        <s v="Kosmonautu iela, 5, Roja, Rojas novads"/>
        <s v="Kosmonautu iela, 6, Roja, Rojas novads"/>
        <s v="Kosmonautu iela, 7, Roja, Rojas novads"/>
        <s v="Kosmonautu iela, 8, Roja, Rojas novads"/>
        <s v="Kosmonautu iela, 9, Roja, Rojas novads"/>
        <s v="Lakšas, Roja, Rojas novads"/>
        <s v="Mežrozes, Rude, Rojas novads"/>
        <s v="Miera iela 12, Roja, Rojas novads"/>
        <s v="Miera iela 7, Roja, Rojas novads"/>
        <s v="Plūdoņa iela, 10, Roja, Rojas novads"/>
        <s v="Plūdoņa iela, 8, Roja, Rojas novads"/>
        <s v="Šalkas, Rude, Rojas novads"/>
        <s v="Selgas iela, 16, Roja, Rojas novads"/>
        <s v="Selgas iela, 3, Roja, Rojas novads"/>
        <s v="Selgas iela, 31, Roja, Rojas novads"/>
        <s v="Selgas iela, 8, Roja, Rojas novads"/>
        <s v="Strauta iela, 15, Roja, Rojas novads"/>
        <s v="Strauta iela, 17, Roja, Rojas novads"/>
        <s v="Strauta iela, 17a, Roja, Rojas novads"/>
        <s v="Strauta iela, 3, Roja, Rojas novads"/>
        <s v="Strauta iela, 6, Roja, Rojas novads"/>
        <s v="Strauta iela, 8, Roja, Rojas novads"/>
        <s v="Talsu iela, 12, Roja, Rojas novads"/>
        <s v="Torņa iela, 5, Roja, Rojas novads"/>
        <s v="Zvejnieku iela, 14, Roja, Rojas novads"/>
        <s v="Zvejnieku iela, 16, Roja, Rojas novads"/>
        <s v="Zvejnieku iela, 18, Roja, Rojas novads"/>
        <m/>
      </sharedItems>
    </cacheField>
    <cacheField name="mājas m2" numFmtId="0">
      <sharedItems containsString="0" containsBlank="1" containsNumber="1" minValue="49.2" maxValue="2832.6" count="41">
        <n v="955.74"/>
        <n v="1189.8"/>
        <n v="220.27"/>
        <n v="49.2"/>
        <n v="138.5"/>
        <n v="296.7"/>
        <n v="284.3"/>
        <n v="182.6"/>
        <n v="533.9"/>
        <n v="1511.9"/>
        <n v="563"/>
        <n v="176.49"/>
        <n v="529.79999999999995"/>
        <n v="184.4"/>
        <n v="181.3"/>
        <n v="175.7"/>
        <n v="183.8"/>
        <n v="657.76"/>
        <n v="132.36000000000001"/>
        <n v="1289.7"/>
        <n v="223.7"/>
        <n v="118.6"/>
        <n v="1620.4"/>
        <n v="2297.9"/>
        <n v="1161.5"/>
        <n v="1081.42"/>
        <n v="233.9"/>
        <n v="209.4"/>
        <n v="65.8"/>
        <n v="569"/>
        <n v="105.1"/>
        <n v="200.6"/>
        <n v="1176.75"/>
        <n v="1463.34"/>
        <n v="2064.3000000000002"/>
        <n v="162.30000000000001"/>
        <n v="2832.6"/>
        <n v="1125.5"/>
        <n v="1068.8399999999999"/>
        <n v="2024.66"/>
        <m/>
      </sharedItems>
    </cacheField>
    <cacheField name="Pakalpojuma Nr" numFmtId="0">
      <sharedItems containsBlank="1" count="53">
        <s v="I."/>
        <s v="I. 1."/>
        <s v="I. 2."/>
        <s v="I. 3."/>
        <s v="I. 4."/>
        <s v="II."/>
        <s v="II. 1."/>
        <s v="II. 1.1."/>
        <s v="II. 1.2."/>
        <s v="II. 1.3."/>
        <s v="II. 1.4."/>
        <s v="II. 1.5."/>
        <s v="II. 1.6."/>
        <s v="II. 1.7."/>
        <s v="II. 1.8."/>
        <s v="II. 1.9."/>
        <s v="II. 1.10."/>
        <s v="II. 1.11."/>
        <s v="II. 2."/>
        <s v="II. 3."/>
        <s v="III."/>
        <s v="2020 I. 1."/>
        <m/>
        <s v="4.1." u="1"/>
        <s v="4.2." u="1"/>
        <s v="4.3." u="1"/>
        <s v="1.9.1." u="1"/>
        <s v="3." u="1"/>
        <s v="II. 1.9.7." u="1"/>
        <s v="II. 1.9.6." u="1"/>
        <s v="II. 1.9.5." u="1"/>
        <s v="II. 1.9.4." u="1"/>
        <s v="II. 1.9.3." u="1"/>
        <s v="II. 1.9.2." u="1"/>
        <s v="II. 1.9.1." u="1"/>
        <s v="I. 4.3." u="1"/>
        <s v="2." u="1"/>
        <s v="1.9.2." u="1"/>
        <s v="1." u="1"/>
        <s v="I. 4.2." u="1"/>
        <s v="1.10." u="1"/>
        <s v="1.1." u="1"/>
        <s v="1.2." u="1"/>
        <s v="1.3." u="1"/>
        <s v="1.4." u="1"/>
        <s v="1.5." u="1"/>
        <s v="1.6." u="1"/>
        <s v="1.7." u="1"/>
        <s v="1.8." u="1"/>
        <s v="1.9." u="1"/>
        <s v="4." u="1"/>
        <s v="1.11." u="1"/>
        <s v="I. 4.1." u="1"/>
      </sharedItems>
    </cacheField>
    <cacheField name="Pakalpojums" numFmtId="0">
      <sharedItems containsBlank="1" count="69">
        <s v="Saņemamie maksājumi"/>
        <s v="Maksājumi par pārvaldīšanas pakalpojumu"/>
        <s v="Maksājumi par turpmākajos periodos obligāto pārvaldīšanas darbību ietvaros veicamo dzīvojamās mājas remontu, atjaunošanu vai pārbūvi"/>
        <s v="Apdrošināšana"/>
        <s v="Citi ieņēmumi (īres maksa)"/>
        <s v="Plānotie izdevumi"/>
        <s v="Pārvaldīšanas izdevumi"/>
        <s v="Dzīvojamās mājas sanitārā apkope"/>
        <s v="Dzīvojamās mājas lietas vešana"/>
        <s v="Pārvaldīšanas darba plānošana, organizēšana un pārraudzība"/>
        <s v="Līgumu slēgšana par siltumenerģijas, arī dabasgāzes piegādi, ūdensapgādes un kanalizācijas pakalpojumu nodrošināšanu, sadzīves atkritumu izvešanu, elektroenerģiju, funkcionāli nepieciešamā zemesgabala lietošanu"/>
        <s v="Informācijas sniegšana valsts un pašvaldību institūcijām"/>
        <s v="Dzīvojamās mājas, tajā esošo iekārtu un komunikāciju vizuālā pārbaude"/>
        <s v="Dzīvojamās mājas, tajā esošo iekārtu un komunikāciju tehniskā apsekošana"/>
        <s v="Dzīvojamās mājas iekārtu inženierkomunikāciju un sistēmu tehniskā apkope"/>
        <s v="Dzīvojamās mājas, tajā esošo iekārtu un inženierkomunikāciju uzturēšanas darbi"/>
        <s v="Dzīvojamās mājas energoefektivitātei noteikto minimālo prasību izpildes nodrošināšana"/>
        <s v="Dzīvojamai mājai kā vides objektam noteikto prasību izpildes nodrošināšana"/>
        <s v="Citi ar dzīvojamās mājas pārvaldīšanu saistīti izdevumi (avārijas dienests)"/>
        <s v="Maksājumi par turpmākajos periodos veicamajiem dzīvojamās mājas, tajā esošo iekārtu un inženierkomunikāciju uzturēšanas darbiem"/>
        <s v="Maksājumi par pārvaldīšanas pakalpojumu 2020"/>
        <m/>
        <s v="Kosmētiskais remonts" u="1"/>
        <s v="Ārsienu kosmētiskais remonts" u="1"/>
        <s v="Ieejas durvju remonts" u="1"/>
        <s v="Kanalizācijas sistēmas remonts" u="1"/>
        <s v="Nevajadzīgo antenu demontāža" u="1"/>
        <s v="Bēniņos lietusūdeņu sistēmas remonts" u="1"/>
        <s v="Ieejas jumta remonts" u="1"/>
        <s v="Kājslauķu remonts" u="1"/>
        <s v="Skursteņu remonts" u="1"/>
        <s v="Kāpņu telpas kosmētiskais remonts" u="1"/>
        <s v="Jumta seguma remonts" u="1"/>
        <s v="Priekšnama jumtiņa remonts" u="1"/>
        <s v="Kredīta atmaksa" u="1"/>
        <s v="Atkritumu tvertņu laukuma remonts" u="1"/>
        <s v="Pamata plāksnes pacelšana" u="1"/>
        <s v="Kāpnes uz bēniņiem un jumtu" u="1"/>
        <s v="Siltumtrases siltināšana" u="1"/>
        <s v="Jumta kāpnes" u="1"/>
        <s v="Jumta kores remonts" u="1"/>
        <s v="Apkures sitēmas siltināšana" u="1"/>
        <s v="Pagraba dezinfekcija" u="1"/>
        <s v="Apdrošināšana4" u="1"/>
        <s v="Pamatu apmaļu remonts" u="1"/>
        <s v="Pagalma ceļa remonts" u="1"/>
        <s v="Lieveņa remonts" u="1"/>
        <s v="Vējdēļu remonts" u="1"/>
        <s v="Pagraba griestu remonts" u="1"/>
        <s v="Logu remonts" u="1"/>
        <s v="Apkures sitēmas remonts" u="1"/>
        <s v="Piebraucamā ceļa remonts" u="1"/>
        <s v="Bēniņu siltināšana" u="1"/>
        <s v="Citi ieņēmumi (norādīt, kādi)" u="1"/>
        <s v="Lietus ūdeņu novadīšana no mājas" u="1"/>
        <s v="Jumta seguma maiņa" u="1"/>
        <s v="Notekūdeņu sistēmas remonts" u="1"/>
        <s v="Ūdensvada remonts" u="1"/>
        <s v="Dzīvojamās mājas, tajā esošo iekārtu un inženierkomunikāciju uzturēšanas darbi5" u="1"/>
        <s v="Dzīvojamās mājas iekārtu inženierkomunikāciju un sistēmu tehniskā apkope5" u="1"/>
        <s v="Antenu noņemšana" u="1"/>
        <s v="Maksa pēc līguma" u="1"/>
        <s v="Ieejas lieveņa remonts" u="1"/>
        <s v="Plaisas remonts" u="1"/>
        <s v="Īres maksa" u="1"/>
        <s v="Pagraba logu maiņa" u="1"/>
        <s v="Fasādes apmetuma remonts" u="1"/>
        <s v="Teritorījas sakārtošana" u="1"/>
        <s v="Trepju telpas kosmētiskais remonts" u="1"/>
      </sharedItems>
    </cacheField>
    <cacheField name="Pakalpojuma cena viena dzīvokļa īpašuma platības m2 mēnesī2" numFmtId="0">
      <sharedItems containsString="0" containsBlank="1" containsNumber="1" minValue="0" maxValue="4.3300362647325477" count="644">
        <n v="0.34"/>
        <n v="0"/>
        <m/>
        <n v="0.33940954652939082"/>
        <n v="0.31740954652939085"/>
        <n v="7.3241676606608491E-2"/>
        <n v="0.02"/>
        <n v="0.09"/>
        <n v="9.4167869922782352E-2"/>
        <n v="2.1999999999999999E-2"/>
        <n v="4.9982212735681257E-2"/>
        <n v="0.34365607665153813"/>
        <n v="0.35690502605479907"/>
        <n v="0.3349050260547991"/>
        <n v="0.1176668347621449"/>
        <n v="6.7238191292654237E-2"/>
        <n v="0.5"/>
        <n v="0.33294729195986744"/>
        <n v="0.28999999999999998"/>
        <n v="0.28549707177554817"/>
        <n v="0.26349707177554821"/>
        <n v="0.11349707177554819"/>
        <n v="2.7057701911290689E-2"/>
        <n v="0.23991869918699185"/>
        <n v="0.17"/>
        <n v="0.17200000000000001"/>
        <n v="0.15"/>
        <n v="0.25"/>
        <n v="0.25142238267148009"/>
        <n v="0.22942238267148013"/>
        <n v="7.9422382671480149E-2"/>
        <n v="8.9963898916967516E-2"/>
        <n v="0.32"/>
        <n v="0.32029794405123019"/>
        <n v="0.29829794405123017"/>
        <n v="3.033367037411527E-2"/>
        <n v="0.11796427367711494"/>
        <n v="7.0037074486012818E-2"/>
        <n v="0.31973126978543787"/>
        <n v="0.2977312697854379"/>
        <n v="2.8139289482940553E-2"/>
        <n v="0.11959198030249736"/>
        <n v="6.9961308476960957E-2"/>
        <n v="0.35999999999999993"/>
        <n v="0.36"/>
        <n v="0.35819934282584887"/>
        <n v="0.33619934282584885"/>
        <n v="3.2858707557502739E-2"/>
        <n v="0.15334063526834613"/>
        <n v="7.0043811610076667E-2"/>
        <n v="0.38"/>
        <n v="0.3780310919647874"/>
        <n v="0.35603109196478738"/>
        <n v="0.11238059561715677"/>
        <n v="9.3650496347630646E-2"/>
        <n v="5.0046825248173818E-2"/>
        <n v="0.43911435941530524"/>
        <n v="0.43"/>
        <n v="0.42995356835769555"/>
        <n v="0.40795356835769558"/>
        <n v="0.19181162775315827"/>
        <n v="6.6141940604537333E-2"/>
        <n v="4.7873536609564116E-2"/>
        <n v="0.37626287744227349"/>
        <n v="0.35426287744227353"/>
        <n v="0.12433392539964476"/>
        <n v="7.9928952042628773E-2"/>
        <n v="5.0035523978685617E-2"/>
        <n v="0.3589794322624511"/>
        <n v="0.33697943226245114"/>
        <n v="3.9662303813247209E-2"/>
        <n v="0.14731712844920392"/>
        <n v="7.0032296447390785E-2"/>
        <n v="0.37962551906379766"/>
        <n v="0.35762551906379769"/>
        <n v="0.11325028312570783"/>
        <n v="9.4375235938089858E-2"/>
        <n v="5.0056625141562859E-2"/>
        <n v="0.36180477223427326"/>
        <n v="0.3398047722342733"/>
        <n v="4.3383947939262472E-2"/>
        <n v="0.14642082429501085"/>
        <n v="7.0065075921908887E-2"/>
        <n v="0.35953447324875892"/>
        <n v="0.33753447324875896"/>
        <n v="4.4125758411472697E-2"/>
        <n v="0.14340871483728626"/>
        <n v="6.9994484280198555E-2"/>
        <n v="0.35"/>
        <n v="0.34843710870802508"/>
        <n v="0.32643710870802506"/>
        <n v="1.707455890722823E-2"/>
        <n v="0.15936254980079681"/>
        <n v="7.0005691519635746E-2"/>
        <n v="0.36242437431991298"/>
        <n v="0.34042437431991296"/>
        <n v="4.3525571273122954E-2"/>
        <n v="0.14689880304678998"/>
        <n v="6.9967355821545146E-2"/>
        <n v="0.35956640720019462"/>
        <n v="0.33923424957431286"/>
        <n v="0.31723424957431284"/>
        <n v="9.1218681585988809E-2"/>
        <n v="7.6015567988324012E-2"/>
        <n v="4.5366090975431768E-2"/>
        <n v="0.34003626473254767"/>
        <n v="0.27"/>
        <n v="0.27021698398307642"/>
        <n v="0.24821698398307643"/>
        <n v="9.8216983983076447E-2"/>
        <n v="0.2727986353415523"/>
        <n v="0.25079863534155233"/>
        <n v="0.1007986353415523"/>
        <n v="5.0050399317670774E-2"/>
        <n v="0.36006705409029949"/>
        <n v="0.31"/>
        <n v="0.30610818059901657"/>
        <n v="0.28410818059901655"/>
        <n v="0.13410818059901655"/>
        <n v="4.4970943227536885E-2"/>
        <n v="0.34389544688026985"/>
        <n v="0.30690725126475549"/>
        <n v="0.28490725126475547"/>
        <n v="0.13490725126475547"/>
        <n v="5.3035413153457001E-2"/>
        <n v="0.35267588249814857"/>
        <n v="0.33862552456183664"/>
        <n v="0.31662552456183662"/>
        <n v="0.10491236731671191"/>
        <n v="6.1713157245124654E-2"/>
        <n v="4.704393976795853E-2"/>
        <n v="0.34952173723834806"/>
        <n v="0.34172017929413812"/>
        <n v="0.3197201792941381"/>
        <n v="0.12620218460333346"/>
        <n v="4.3517994690804647E-2"/>
        <n v="6.6839288045606862E-2"/>
        <n v="0.26670512268618168"/>
        <n v="0.24470512268618169"/>
        <n v="9.4705122686181656E-2"/>
        <n v="5.003874300473525E-2"/>
        <n v="0.45"/>
        <n v="0.45403658153168974"/>
        <n v="0.43203658153168978"/>
        <n v="0.24504817739638621"/>
        <n v="3.6988404135303576E-2"/>
        <n v="7.9987423942593991E-2"/>
        <n v="0.37067977768277038"/>
        <n v="0.28000000000000003"/>
        <n v="0.27888328345446767"/>
        <n v="0.2568832834544677"/>
        <n v="2.1376656690893545E-2"/>
        <n v="8.5506626763574178E-2"/>
        <n v="2.4668661821291148E-2"/>
        <n v="0.51"/>
        <n v="0.50628844317096477"/>
        <n v="0.4842884431709647"/>
        <n v="0.27220630372492838"/>
        <n v="6.2082139446036293E-2"/>
        <n v="0.05"/>
        <n v="0.38476595744680858"/>
        <n v="0.36276595744680856"/>
        <n v="0.10638297872340426"/>
        <n v="6.0030395136778124E-2"/>
        <n v="0.34071704745166959"/>
        <n v="0.31871704745166957"/>
        <n v="0.10720562390158173"/>
        <n v="6.1511423550087874E-2"/>
        <n v="5.0035149384885763E-2"/>
        <n v="0.32423596574690772"/>
        <n v="0.30223596574690775"/>
        <n v="0.1522359657469077"/>
        <n v="6.9933396764985722E-2"/>
        <n v="0.37509471585244275"/>
        <n v="0.34149152542372885"/>
        <n v="0.31949152542372883"/>
        <n v="0.10967098703888335"/>
        <n v="5.9820538384845467E-2"/>
        <n v="4.1724825523429709E-2"/>
        <n v="0.34195963458678569"/>
        <n v="0.31995963458678567"/>
        <n v="0.15296367112810708"/>
        <n v="1.6995963458678563E-2"/>
        <n v="5.0027618440620349E-2"/>
        <n v="0.41"/>
        <n v="0.40776202386321703"/>
        <n v="0.38576202386321701"/>
        <n v="0.18109256905435511"/>
        <n v="5.4669454808861921E-2"/>
        <n v="0.34154899966090196"/>
        <n v="0.31954899966090194"/>
        <n v="0.1404834568618902"/>
        <n v="2.906554279901177E-2"/>
        <n v="5.0031487671365595E-2"/>
        <n v="0.31987430683918672"/>
        <n v="0.2978743068391867"/>
        <n v="0.14787430683918668"/>
        <n v="6.9993838570548361E-2"/>
        <n v="0.4"/>
        <n v="0.40147115724069765"/>
        <n v="0.37947115724069763"/>
        <n v="0.18357692579255808"/>
        <n v="4.5894231448139519E-2"/>
        <n v="5.0052954882440166E-2"/>
        <n v="0.38730786317192362"/>
        <n v="0.37"/>
        <n v="0.36746868058640603"/>
        <n v="0.34546868058640601"/>
        <n v="0.12438916037316748"/>
        <n v="7.1079520213238559E-2"/>
        <n v="4.590848511772546E-2"/>
        <n v="0.36847468283372631"/>
        <n v="0.34647468283372634"/>
        <n v="0.18711874555592981"/>
        <n v="9.3559372777964906E-3"/>
        <n v="5.0044908498933428E-2"/>
        <n v="0.38438133810121206"/>
        <n v="0.36238133810121209"/>
        <n v="0.14323392569616628"/>
        <n v="6.914741240504578E-2"/>
        <n v="5.0042970177708847E-2"/>
        <n v="0.33999164434586093"/>
        <n v="0.34000435871575058"/>
        <n v="0.29002723021746041"/>
        <n v="0.15000335365853656"/>
        <n v="0.24996270036101087"/>
        <n v="0.32002161442534549"/>
        <n v="0.31999720717551888"/>
        <n v="0.35999746987951797"/>
        <n v="0.38000430230380217"/>
        <n v="0.33999143991004682"/>
        <n v="0.38000381527531085"/>
        <n v="0.36000448184033096"/>
        <n v="0.3799812193280484"/>
        <n v="0.35997920824295015"/>
        <n v="0.35998049641478214"/>
        <n v="0.34999221533033631"/>
        <n v="0.36003021762785631"/>
        <n v="0.33999690312576003"/>
        <n v="0.1699597234814143"/>
        <n v="0.27000961696518572"/>
        <n v="0.31003742065265977"/>
        <n v="0.31002187183811131"/>
        <n v="0.34000889780301158"/>
        <n v="0.34000141694590702"/>
        <n v="0.27001277313818345"/>
        <n v="0.45001632745531389"/>
        <n v="0.27998120564343731"/>
        <n v="0.42001151862464187"/>
        <n v="0.37993920972644379"/>
        <n v="0.34001946572934971"/>
        <n v="0.32004151284490967"/>
        <n v="0.33997182452642072"/>
        <n v="0.33998123528761909"/>
        <n v="0.34000609181107527"/>
        <n v="0.33999878893571678"/>
        <n v="0.31998696241528035"/>
        <n v="0.34000244016098269"/>
        <n v="0.34000422671618713"/>
        <n v="0.33999484670153352"/>
        <n v="0.34000653722290292"/>
        <n v="0.24531703204047217" u="1"/>
        <n v="0.61" u="1"/>
        <n v="0.67242355008787347" u="1"/>
        <n v="0.42582078499136011" u="1"/>
        <n v="0.35365607665153809" u="1"/>
        <n v="1.4931412606168977" u="1"/>
        <n v="9.0679777682770413E-2" u="1"/>
        <n v="2.6654820079964462E-3" u="1"/>
        <n v="0.43525571273122959" u="1"/>
        <n v="0.33006705409029952" u="1"/>
        <n v="0.41362116833814944" u="1"/>
        <n v="0.71693642699303073" u="1"/>
        <n v="0.74" u="1"/>
        <n v="0.1698071472581639" u="1"/>
        <n v="0.48911435941530518" u="1"/>
        <n v="3.5303254960107324E-3" u="1"/>
        <n v="0.21" u="1"/>
        <n v="2.2212350066637049E-2" u="1"/>
        <n v="0.25191675794085433" u="1"/>
        <n v="0.51886281000906209" u="1"/>
        <n v="2.3117752584564739E-2" u="1"/>
        <n v="0.43339297226131562" u="1"/>
        <n v="0.46255459823937067" u="1"/>
        <n v="4.3461374858981709E-2" u="1"/>
        <n v="0.14205768402927249" u="1"/>
        <n v="0.65042355008787345" u="1"/>
        <n v="0.73893642699303086" u="1"/>
        <n v="4.1852386632347707E-2" u="1"/>
        <n v="5.9269210632896384E-2" u="1"/>
        <n v="0.41139297226131566" u="1"/>
        <n v="0.49" u="1"/>
        <n v="0.57334201793405348" u="1"/>
        <n v="9.114359415305244E-3" u="1"/>
        <n v="0.41835069837674599" u="1"/>
        <n v="0.35911435941530517" u="1"/>
        <n v="0.58268936855389697" u="1"/>
        <n v="6.801012827756503E-2" u="1"/>
        <n v="0.2789642736771149" u="1"/>
        <n v="5.2315483290434638E-2" u="1"/>
        <n v="0.13601741022850924" u="1"/>
        <n v="1.4955134596211367E-2" u="1"/>
        <n v="0.14636246233318984" u="1"/>
        <n v="1.2746972594008922E-2" u="1"/>
        <n v="0.13691128148959475" u="1"/>
        <n v="9.0797657420438549E-2" u="1"/>
        <n v="0.41485781288570728" u="1"/>
        <n v="5.6915196357427436E-2" u="1"/>
        <n v="0.34933573984556465" u="1"/>
        <n v="3.6378067332495531E-2" u="1"/>
        <n v="1.4732108242226875E-2" u="1"/>
        <n v="1.080240478781284" u="1"/>
        <n v="4.3300362647325477" u="1"/>
        <n v="0.25696427367711494" u="1"/>
        <n v="2.5214321734745335E-2" u="1"/>
        <n v="5.2109598251807027E-2" u="1"/>
        <n v="2.6777635225748768" u="1"/>
        <n v="0.32733573984556463" u="1"/>
        <n v="3.8335158817086532E-2" u="1"/>
        <n v="1.2675882498148603E-2" u="1"/>
        <n v="0.3317455890722823" u="1"/>
        <n v="0.23838304607808652" u="1"/>
        <n v="0.85542389328522428" u="1"/>
        <n v="0.27658964962018312" u="1"/>
        <n v="9.773434029320302E-2" u="1"/>
        <n v="0.24526019548365352" u="1"/>
        <n v="0.33919156414762741" u="1"/>
        <n v="0.52310877416613555" u="1"/>
        <n v="0.26788328345446771" u="1"/>
        <n v="8.8809946714031973E-2" u="1"/>
        <n v="0.18943170488534397" u="1"/>
        <n v="0.39881212841854941" u="1"/>
        <n v="0.55134201793405346" u="1"/>
        <n v="0.15759312320916904" u="1"/>
        <n v="0.21991869918699186" u="1"/>
        <n v="0.22331703204047218" u="1"/>
        <n v="0.56068936855389706" u="1"/>
        <n v="0.7657903606336367" u="1"/>
        <n v="0.30974558907228228" u="1"/>
        <n v="6.8876452862677573E-2" u="1"/>
        <n v="0.52949888916316956" u="1"/>
        <n v="0.55878408582923567" u="1"/>
        <n v="0.36956640720019457" u="1"/>
        <n v="1.7651627480053662E-3" u="1"/>
        <n v="0.37681212841854939" u="1"/>
        <n v="0.11244129902771346" u="1"/>
        <n v="3.0807147258163893E-2" u="1"/>
        <n v="0.21638304607808653" u="1"/>
        <n v="0.4100072437027622" u="1"/>
        <n v="0.54510877416613557" u="1"/>
        <n v="0.88" u="1"/>
        <n v="0.44055459823937065" u="1"/>
        <n v="7.3976808270607153E-2" u="1"/>
        <n v="9.2491838955386277E-2" u="1"/>
        <n v="4.1002091106646439E-2" u="1"/>
        <n v="0.161" u="1"/>
        <n v="7.601556798832401E-3" u="1"/>
        <n v="3.3726812816188868E-2" u="1"/>
        <n v="8.9405453732677692E-2" u="1"/>
        <n v="0.60502516965811548" u="1"/>
        <n v="5.8833417381072449E-3" u="1"/>
        <n v="4.5398828710219274E-2" u="1"/>
        <n v="0.89956640720019465" u="1"/>
        <n v="1.2088244182532486" u="1"/>
        <n v="6.2975342731192169E-3" u="1"/>
        <n v="2.4273580688421994" u="1"/>
        <n v="3.4168409255538698E-2" u="1"/>
        <n v="0.42816365366317793" u="1"/>
        <n v="8.4727811904257572E-2" u="1"/>
        <n v="0.16264162805636423" u="1"/>
        <n v="7.170435741864313E-2" u="1"/>
        <n v="0.11031439602868173" u="1"/>
        <n v="1.7769880053309639E-3" u="1"/>
        <n v="0.13900000000000001" u="1"/>
        <n v="5.2221593628965578E-2" u="1"/>
        <n v="1.5400670540902994" u="1"/>
        <n v="0.18237082066869301" u="1"/>
        <n v="0.26258763543658381" u="1"/>
        <n v="3.3704078193461412E-2" u="1"/>
        <n v="0.37952173723834809" u="1"/>
        <n v="0.27904384485666106" u="1"/>
        <n v="0.29148077331633737" u="1"/>
        <n v="0.21244954323348206" u="1"/>
        <n v="2.567561686757474E-2" u="1"/>
        <n v="7.753741180119407E-3" u="1"/>
        <n v="6.7884472969637122E-2" u="1"/>
        <n v="0.45267588249814855" u="1"/>
        <n v="0.58302516965811546" u="1"/>
        <n v="0.22326019548365353" u="1"/>
        <n v="4.5894231448139521E-3" u="1"/>
        <n v="0.50107748600947044" u="1"/>
        <n v="0.19332161687170474" u="1"/>
        <n v="0.27483039271485488" u="1"/>
        <n v="0.24650662676357418" u="1"/>
        <n v="9.1952604295235746E-2" u="1"/>
        <n v="4.2489908646696408E-3" u="1"/>
        <n v="6.0266896254842876E-2" u="1"/>
        <n v="4.2489908646696412E-2" u="1"/>
        <n v="0.44" u="1"/>
        <n v="0.28422858903265558" u="1"/>
        <n v="1.0463096658086927E-2" u="1"/>
        <n v="2.0365341890891137E-2" u="1"/>
        <n v="0.25283039271485486" u="1"/>
        <n v="9.970089730807577E-2" u="1"/>
        <n v="0.6843111322549954" u="1"/>
        <n v="0.52348636052597508" u="1"/>
        <n v="1.24273580688422" u="1"/>
        <n v="0.86267859787706724" u="1"/>
        <n v="0.36872501110617506" u="1"/>
        <n v="0.26222858903265561" u="1"/>
        <n v="0.68140206629358591" u="1"/>
        <n v="0.3919099542736546" u="1"/>
        <n v="9.5217372383480554E-3" u="1"/>
        <n v="0.34067977768277041" u="1"/>
        <n v="1.9545357977480349E-2" u="1"/>
        <n v="0.52" u="1"/>
        <n v="0.35003707448601284" u="1"/>
        <n v="9.2421441774491672E-2" u="1"/>
        <n v="7.0298769771529004E-2" u="1"/>
        <n v="0.44702726866338849" u="1"/>
        <n v="0.23786869647954331" u="1"/>
        <n v="5.5157198014340866E-2" u="1"/>
        <n v="0.70340206629358581" u="1"/>
        <n v="5.4406964091403699E-2" u="1"/>
        <n v="0.10193321616871705" u="1"/>
        <n v="1.2023011994669037" u="1"/>
        <n v="0.66231113225499538" u="1"/>
        <n v="0.65" u="1"/>
        <n v="0.14399999999999999" u="1"/>
        <n v="0.10816630940503591" u="1"/>
        <n v="0.43956528997461297" u="1"/>
        <n v="1.1000000000000001" u="1"/>
        <n v="0.50148636052597506" u="1"/>
        <n v="1.4790515759312319" u="1"/>
        <n v="0.84067859787706734" u="1"/>
        <n v="2.655763522574877" u="1"/>
        <n v="0.35282948490230909" u="1"/>
        <n v="0.40137653387123889" u="1"/>
        <n v="8.4317032040472181E-2" u="1"/>
        <n v="3.1772929464096593E-2" u="1"/>
        <n v="0.25704384485666104" u="1"/>
        <n v="0.10845986984815618" u="1"/>
        <n v="8.4937712344280866E-2" u="1"/>
        <n v="0.13789299503585217" u="1"/>
        <n v="1.8875047187617972E-2" u="1"/>
        <n v="0.44499333629498" u="1"/>
        <n v="0.33082948490230907" u="1"/>
        <n v="0.37937653387123887" u="1"/>
        <n v="0.34847275105362591" u="1"/>
        <n v="0.38741368212267502" u="1"/>
        <n v="4.2338927168328802" u="1"/>
        <n v="2.1244954323348206E-2" u="1"/>
        <n v="0.39" u="1"/>
        <n v="6.9918699186991867E-2" u="1"/>
        <n v="5.6625141562853913E-2" u="1"/>
        <n v="5.2315483290434634E-3" u="1"/>
        <n v="7.408651329112048E-3" u="1"/>
        <n v="0.10301554598239371" u="1"/>
        <n v="5.666043401892458E-2" u="1"/>
        <n v="0.365413682122675" u="1"/>
        <n v="1.4711412606168977" u="1"/>
        <n v="0.2770745691171298" u="1"/>
        <n v="4.9391008860746989E-3" u="1"/>
        <n v="0.22450662676357419" u="1"/>
        <n v="0.19029495718363465" u="1"/>
        <n v="0.63077434159429502" u="1"/>
        <n v="0.1654598796835024" u="1"/>
        <n v="0.25507456911712978" u="1"/>
        <n v="0.6308815663801336" u="1"/>
        <n v="0.58019470490899061" u="1"/>
        <n v="0.303951367781155" u="1"/>
        <n v="0.36509939509987377" u="1"/>
        <n v="0.12465295484163408" u="1"/>
        <n v="1.1238059561715677E-2" u="1"/>
        <n v="4.4129068700134153E-2" u="1"/>
        <n v="0.65277434159429493" u="1"/>
        <n v="0.47907748600947048" u="1"/>
        <n v="1.642935377875137E-2" u="1"/>
        <n v="2.720348204570185E-2" u="1"/>
        <n v="4.26" u="1"/>
        <n v="0.4729472919598674" u="1"/>
        <n v="0.17395330378993318" u="1"/>
        <n v="0.11826590411635954" u="1"/>
        <n v="0.34309939509987381" u="1"/>
        <n v="0.55000000000000004" u="1"/>
        <n v="8.4047739115817782E-2" u="1"/>
        <n v="0.41756528997461301" u="1"/>
        <n v="0.65288156638013362" u="1"/>
        <n v="0.34337082066869307" u="1"/>
        <n v="0.70509471585244277" u="1"/>
        <n v="0.33" u="1"/>
        <n v="0.67" u="1"/>
        <n v="8.8849400266548199E-3" u="1"/>
        <n v="9.4375235938089861E-3" u="1"/>
        <n v="0.10001680954782317" u="1"/>
        <n v="0.40288251033811723" u="1"/>
        <n v="0.55819470490899059" u="1"/>
        <n v="0.33995878524945772" u="1"/>
        <n v="0.11" u="1"/>
        <n v="0.32647275105362594" u="1"/>
        <n v="0.21758997345402323" u="1"/>
        <n v="7.738304607808652E-2" u="1"/>
        <n v="0.73759499329459099" u="1"/>
        <n v="9.2471010338258941E-3" u="1"/>
        <n v="0.33399800598205387" u="1"/>
        <n v="2.833021700946229E-2" u="1"/>
        <n v="7.9031230082855328E-2" u="1"/>
        <n v="0.46442760816632328" u="1"/>
        <n v="0.14165108504731144" u="1"/>
        <n v="9.5147478591817325E-2" u="1"/>
        <n v="0.11112976993668072" u="1"/>
        <n v="2.4712278472075128E-3" u="1"/>
        <n v="0.26475455046883617" u="1"/>
        <n v="4.6522447080716442E-2" u="1"/>
        <n v="5.3286828464854913E-2" u="1"/>
        <n v="0.46" u="1"/>
        <n v="0.46000000000000008" u="1"/>
        <n v="0.1888788153520701" u="1"/>
        <n v="0.66857688634192936" u="1"/>
        <n v="1.1022404787812841" u="1"/>
        <n v="0.49401617507136059" u="1"/>
        <n v="4.2023869557908898E-3" u="1"/>
        <n v="0.23776203768318213" u="1"/>
        <n v="0.13181019332161686" u="1"/>
        <n v="1.827755777013795E-2" u="1"/>
        <n v="0.1296111665004985" u="1"/>
        <n v="0.10839626832518881" u="1"/>
        <n v="0.47201617507136062" u="1"/>
        <n v="0.12200000000000001" u="1"/>
        <n v="0.7138556197245669" u="1"/>
        <n v="0.15104398045313194" u="1"/>
        <n v="0.10488855590934633" u="1"/>
        <n v="0.27653074358377916" u="1"/>
        <n v="0.24326559032159797" u="1"/>
        <n v="0.13371537726838587" u="1"/>
        <n v="4.3047783039173483E-3" u="1"/>
        <n v="0.75730786317192356" u="1"/>
        <n v="2.7114967462039046E-2" u="1"/>
        <n v="3.6560766515380734E-3" u="1"/>
        <n v="0.56999999999999995" u="1"/>
        <n v="0.32137082066869305" u="1"/>
        <n v="0.2545307435837792" u="1"/>
        <n v="0.80542389328522423" u="1"/>
        <n v="0.73585561972456692" u="1"/>
        <n v="0.61006900328587077" u="1"/>
        <n v="8.426019548365353E-2" u="1"/>
        <n v="0.3179587852494577" u="1"/>
        <n v="3.869152303904326E-2" u="1"/>
        <n v="4.6235505169129471E-3" u="1"/>
        <n v="3.5094715852442671E-2" u="1"/>
        <n v="0.88314789588907805" u="1"/>
        <n v="0.81230119946690349" u="1"/>
        <n v="0.45507611381769397" u="1"/>
        <n v="1.7000000000000001E-2" u="1"/>
        <n v="7.0036264732547593E-2" u="1"/>
        <n v="0.40365607665153813" u="1"/>
        <n v="0.44242760816632326" u="1"/>
        <n v="0.95988538681948421" u="1"/>
        <n v="7.5551526140828038E-2" u="1"/>
        <n v="0.64747457627118643" u="1"/>
        <n v="0.30540433212996387" u="1"/>
        <n v="0.58806900328587075" u="1"/>
        <n v="0.349961308476961" u="1"/>
        <n v="1.5428289311281164E-2" u="1"/>
        <n v="0.16429353778751368" u="1"/>
        <n v="8.7999999999999995E-2" u="1"/>
        <n v="0.86114789588907803" u="1"/>
        <n v="2.1011934778954446E-2" u="1"/>
        <n v="0.48377267015014214" u="1"/>
        <n v="4.2558927168328795" u="1"/>
        <n v="0.66947457627118634" u="1"/>
        <n v="0.10577213659715926" u="1"/>
        <n v="0.22804670396497204" u="1"/>
        <n v="0.12356139236037562" u="1"/>
        <n v="0.21576203768318214" u="1"/>
        <n v="0.16998130205677375" u="1"/>
        <n v="0.73555831739961763" u="1"/>
        <n v="6.0813592305677185E-2" u="1"/>
        <n v="0.46495136778115503" u="1"/>
        <n v="0.45542389328522426" u="1"/>
        <n v="0.12788838831565177" u="1"/>
        <n v="7.2202166064981949E-2" u="1"/>
        <n v="0.27120103314679295" u="1"/>
        <n v="0.57999999999999996" u="1"/>
        <n v="3.8837824342068762E-2" u="1"/>
        <n v="0.31284381778741865" u="1"/>
        <n v="3.5762181493071081E-2" u="1"/>
        <n v="0.44295136778115501" u="1"/>
        <n v="0.17325633051976899" u="1"/>
        <n v="4.6522447080716445E-3" u="1"/>
        <n v="1.4059753954305799E-2" u="1"/>
        <n v="0.8052230685527747" u="1"/>
        <n v="0.31389544688026977" u="1"/>
        <n v="4.0193411906920513" u="1"/>
        <n v="0.3850947158524427" u="1"/>
        <n v="0.75755831739961765" u="1"/>
        <n v="0.29084381778741863" u="1"/>
        <n v="8.0227104418662057E-2" u="1"/>
        <n v="5.0067054090299511E-2" u="1"/>
        <n v="9.3650496347630653E-3" u="1"/>
        <n v="4.3811610076670317E-2" u="1"/>
        <n v="0.46230119946690357" u="1"/>
        <n v="0.43307611381769395" u="1"/>
        <n v="0.16560008981699789" u="1"/>
        <n v="0.64818953956191327" u="1"/>
        <n v="4.9235165574046058E-2" u="1"/>
        <n v="0.13619648613065782" u="1"/>
        <n v="0.49686281000906207" u="1"/>
        <n v="0.10301953818827708" u="1"/>
        <n v="0.10367810417180942" u="1"/>
        <n v="8.5959885386819479E-2" u="1"/>
        <n v="1.4570515759312319" u="1"/>
        <n v="0.47352561343090832" u="1"/>
        <n v="0.28340433212996391" u="1"/>
        <n v="6.2029929440955256E-2" u="1"/>
        <n v="6.4729707236781267E-3" u="1"/>
        <n v="7.4775672981056834E-2" u="1"/>
        <n v="7.3980590974367898E-3" u="1"/>
        <n v="6.2778579948521568E-2" u="1"/>
        <n v="1.6322089227421108E-2" u="1"/>
        <n v="0.48" u="1"/>
        <n v="5.165733964700818E-2" u="1"/>
        <n v="0.44035069837674595" u="1"/>
        <n v="0.46177267015014217" u="1"/>
        <n v="0.36267588249814853" u="1"/>
        <n v="9.8782017721493975E-2" u="1"/>
        <n v="6.4129970072680634E-2" u="1"/>
        <n v="1.9566407200194598E-2" u="1"/>
        <n v="1.49" u="1"/>
        <n v="0.4368578128857073" u="1"/>
        <n v="0.10003775009437524" u="1"/>
        <n v="5.3500814142823913E-2" u="1"/>
        <n v="0.16521923321330229" u="1"/>
        <n v="0.1815953148408771" u="1"/>
        <n v="2.3261223540358223E-3" u="1"/>
        <n v="0.15963269277548042" u="1"/>
        <n v="3.3895446880269811E-2" u="1"/>
        <n v="0.24588328345446772" u="1"/>
        <n v="0.11383039271485487" u="1"/>
        <n v="0.18003626473254758" u="1"/>
        <n v="0.35952173723834802" u="1"/>
        <n v="7.9432323660241472E-2" u="1"/>
        <n v="0.19180714725816389" u="1"/>
        <n v="1.6998130205677375E-2" u="1"/>
      </sharedItems>
    </cacheField>
    <cacheField name="Pakalpojuma izmaksas viena dzīvokļa īpašuma platības m2 mēnesī " numFmtId="0">
      <sharedItems containsNonDate="0" containsString="0" containsBlank="1"/>
    </cacheField>
    <cacheField name="Summa mēnesī" numFmtId="0">
      <sharedItems containsString="0" containsBlank="1" containsNumber="1" minValue="0" maxValue="1849.0485999999999" count="715">
        <n v="324.95160000000004"/>
        <n v="0"/>
        <n v="324.38727999999998"/>
        <n v="303.36099999999999"/>
        <n v="70"/>
        <n v="19.114799999999999"/>
        <n v="86.016599999999997"/>
        <n v="90"/>
        <n v="21.02628"/>
        <n v="47.77"/>
        <n v="408.88200000000006"/>
        <n v="404.53200000000004"/>
        <n v="4.3499999999999996"/>
        <n v="424.64559999999994"/>
        <n v="398.46999999999997"/>
        <n v="140"/>
        <n v="23.795999999999999"/>
        <n v="107.08199999999999"/>
        <n v="80"/>
        <n v="26.175599999999996"/>
        <n v="58.58"/>
        <n v="73.338300000000004"/>
        <n v="63.878299999999996"/>
        <n v="9.4600000000000009"/>
        <n v="62.88644"/>
        <n v="58.040500000000002"/>
        <n v="4.4054000000000002"/>
        <n v="19.824300000000001"/>
        <n v="25"/>
        <n v="4.8459399999999997"/>
        <n v="5.96"/>
        <n v="11.804"/>
        <n v="8.3640000000000008"/>
        <n v="3.44"/>
        <n v="8.4624000000000006"/>
        <n v="7.38"/>
        <n v="0.9840000000000001"/>
        <n v="4.4279999999999999"/>
        <n v="1.0824"/>
        <m/>
        <n v="34.625"/>
        <n v="34.821999999999996"/>
        <n v="31.774999999999999"/>
        <n v="2.77"/>
        <n v="12.465"/>
        <n v="11"/>
        <n v="3.0469999999999997"/>
        <n v="12.46"/>
        <n v="94.944000000000003"/>
        <n v="95.032399999999996"/>
        <n v="88.504999999999995"/>
        <n v="9"/>
        <n v="5.9340000000000002"/>
        <n v="26.702999999999999"/>
        <n v="35"/>
        <n v="6.5273999999999992"/>
        <n v="20.78"/>
        <n v="90.975999999999999"/>
        <n v="90.899599999999992"/>
        <n v="84.644999999999996"/>
        <n v="8"/>
        <n v="5.6859999999999999"/>
        <n v="25.587"/>
        <n v="34"/>
        <n v="6.2545999999999999"/>
        <n v="19.89"/>
        <n v="65.73599999999999"/>
        <n v="65.407200000000003"/>
        <n v="61.39"/>
        <n v="6"/>
        <n v="3.6520000000000001"/>
        <n v="16.433999999999997"/>
        <n v="28"/>
        <n v="4.0171999999999999"/>
        <n v="12.79"/>
        <n v="202.88200000000001"/>
        <n v="201.83079999999998"/>
        <n v="190.08499999999998"/>
        <n v="60"/>
        <n v="10.677999999999999"/>
        <n v="48.050999999999995"/>
        <n v="50"/>
        <n v="11.745799999999999"/>
        <n v="26.72"/>
        <n v="663.89700000000005"/>
        <n v="650.11700000000008"/>
        <n v="13.78"/>
        <n v="650.04679999999996"/>
        <n v="616.78499999999997"/>
        <n v="290"/>
        <n v="30.238000000000003"/>
        <n v="136.071"/>
        <n v="100"/>
        <n v="33.261800000000001"/>
        <n v="72.38"/>
        <n v="213.94"/>
        <n v="211.83599999999998"/>
        <n v="199.45"/>
        <n v="11.26"/>
        <n v="50.669999999999995"/>
        <n v="45"/>
        <n v="12.385999999999999"/>
        <n v="28.17"/>
        <n v="63.5364"/>
        <n v="63.356279999999998"/>
        <n v="59.473500000000001"/>
        <n v="7"/>
        <n v="3.5298000000000003"/>
        <n v="15.8841"/>
        <n v="26"/>
        <n v="3.8827799999999999"/>
        <n v="12.36"/>
        <n v="201.32399999999998"/>
        <n v="201.12559999999999"/>
        <n v="189.47"/>
        <n v="10.596"/>
        <n v="47.681999999999995"/>
        <n v="11.655599999999998"/>
        <n v="26.52"/>
        <n v="66.384"/>
        <n v="66.716799999999992"/>
        <n v="62.66"/>
        <n v="3.6880000000000002"/>
        <n v="16.596"/>
        <n v="27"/>
        <n v="4.0568"/>
        <n v="12.92"/>
        <n v="65.268000000000001"/>
        <n v="65.183599999999998"/>
        <n v="61.195"/>
        <n v="3.6260000000000003"/>
        <n v="16.317"/>
        <n v="3.9885999999999999"/>
        <n v="12.69"/>
        <n v="61.49499999999999"/>
        <n v="61.220399999999998"/>
        <n v="57.354999999999997"/>
        <n v="3"/>
        <n v="3.5139999999999998"/>
        <n v="15.812999999999999"/>
        <n v="3.8653999999999997"/>
        <n v="12.3"/>
        <n v="66.168000000000006"/>
        <n v="66.613600000000005"/>
        <n v="62.570000000000007"/>
        <n v="3.6760000000000002"/>
        <n v="16.542000000000002"/>
        <n v="4.0435999999999996"/>
        <n v="12.86"/>
        <n v="236.50840000000002"/>
        <n v="223.63840000000002"/>
        <n v="12.87"/>
        <n v="223.13472000000002"/>
        <n v="208.66400000000002"/>
        <n v="13.155200000000001"/>
        <n v="59.198399999999999"/>
        <n v="14.470719999999998"/>
        <n v="29.84"/>
        <n v="45.007200000000012"/>
        <n v="35.737200000000009"/>
        <n v="9.27"/>
        <n v="35.765920000000001"/>
        <n v="32.853999999999999"/>
        <n v="2.6472000000000002"/>
        <n v="11.912400000000002"/>
        <n v="13"/>
        <n v="2.9119200000000003"/>
        <n v="348.21900000000005"/>
        <n v="351.82840000000004"/>
        <n v="323.45500000000004"/>
        <n v="25.794"/>
        <n v="116.07299999999999"/>
        <n v="130"/>
        <n v="28.3734"/>
        <n v="64.55"/>
        <n v="80.546999999999997"/>
        <n v="69.346999999999994"/>
        <n v="11.2"/>
        <n v="68.476399999999998"/>
        <n v="63.555"/>
        <n v="4.4740000000000002"/>
        <n v="20.132999999999999"/>
        <n v="30"/>
        <n v="4.9213999999999993"/>
        <n v="10.06"/>
        <n v="40.786000000000001"/>
        <n v="36.765999999999998"/>
        <n v="4.0199999999999996"/>
        <n v="36.3992"/>
        <n v="33.79"/>
        <n v="2.3719999999999999"/>
        <n v="10.673999999999999"/>
        <n v="16"/>
        <n v="2.6091999999999995"/>
        <n v="6.29"/>
        <n v="571.476"/>
        <n v="550.93600000000004"/>
        <n v="20.54"/>
        <n v="548.70880000000011"/>
        <n v="513.06000000000006"/>
        <n v="170"/>
        <n v="32.408000000000001"/>
        <n v="145.83600000000001"/>
        <n v="35.648800000000001"/>
        <n v="76.23"/>
        <n v="803.16600000000005"/>
        <n v="781.28600000000006"/>
        <n v="21.88"/>
        <n v="785.23879999999997"/>
        <n v="734.68499999999995"/>
        <n v="45.958000000000006"/>
        <n v="206.81100000000001"/>
        <n v="50.553800000000003"/>
        <n v="153.59"/>
        <n v="313.60500000000002"/>
        <n v="309.77800000000002"/>
        <n v="284.22500000000002"/>
        <n v="23.23"/>
        <n v="104.535"/>
        <n v="110"/>
        <n v="25.552999999999997"/>
        <n v="58.12"/>
        <n v="486.63900000000007"/>
        <n v="491.00423999999998"/>
        <n v="467.21299999999997"/>
        <n v="265"/>
        <n v="21.628400000000003"/>
        <n v="97.327799999999996"/>
        <n v="40"/>
        <n v="23.791240000000002"/>
        <n v="86.5"/>
        <n v="86.701999999999998"/>
        <n v="65.492000000000004"/>
        <n v="21.21"/>
        <n v="65.230799999999988"/>
        <n v="60.084999999999994"/>
        <n v="5"/>
        <n v="4.6779999999999999"/>
        <n v="21.050999999999998"/>
        <n v="20"/>
        <n v="5.1457999999999995"/>
        <n v="5.77"/>
        <n v="106.79400000000001"/>
        <n v="106.01680000000002"/>
        <n v="101.41000000000001"/>
        <n v="57"/>
        <n v="4.1880000000000006"/>
        <n v="18.846"/>
        <n v="4.6067999999999998"/>
        <n v="10.47"/>
        <n v="25.003999999999998"/>
        <n v="25.317600000000002"/>
        <n v="23.87"/>
        <n v="1.3160000000000001"/>
        <n v="5.9219999999999997"/>
        <n v="1.4475999999999998"/>
        <n v="3.95"/>
        <n v="193.46"/>
        <n v="193.86799999999999"/>
        <n v="181.35"/>
        <n v="61"/>
        <n v="11.38"/>
        <n v="51.21"/>
        <n v="12.517999999999999"/>
        <n v="28.47"/>
        <n v="33.631999999999998"/>
        <n v="34.077199999999998"/>
        <n v="31.765000000000001"/>
        <n v="2.1019999999999999"/>
        <n v="9.4589999999999996"/>
        <n v="2.3121999999999998"/>
        <n v="7.35"/>
        <n v="75.244000000000014"/>
        <n v="68.204000000000008"/>
        <n v="7.04"/>
        <n v="68.503200000000007"/>
        <n v="64.09"/>
        <n v="22"/>
        <n v="4.0119999999999996"/>
        <n v="18.053999999999998"/>
        <n v="12"/>
        <n v="4.4131999999999998"/>
        <n v="8.3699999999999992"/>
        <n v="400.09500000000003"/>
        <n v="402.40100000000007"/>
        <n v="376.51250000000005"/>
        <n v="180"/>
        <n v="23.535"/>
        <n v="105.9075"/>
        <n v="25.888499999999997"/>
        <n v="58.87"/>
        <n v="599.96939999999995"/>
        <n v="596.69448"/>
        <n v="564.50099999999998"/>
        <n v="29.2668"/>
        <n v="131.70059999999998"/>
        <n v="32.193479999999994"/>
        <n v="701.86200000000008"/>
        <n v="705.05959999999993"/>
        <n v="659.64499999999998"/>
        <n v="41.286000000000001"/>
        <n v="185.78700000000001"/>
        <n v="45.4146"/>
        <n v="103.28"/>
        <n v="51.936000000000007"/>
        <n v="51.915600000000005"/>
        <n v="48.345000000000006"/>
        <n v="3.2460000000000004"/>
        <n v="14.607000000000001"/>
        <n v="24"/>
        <n v="3.5706000000000002"/>
        <n v="11.36"/>
        <n v="1133.04"/>
        <n v="1137.2072000000001"/>
        <n v="1074.8900000000001"/>
        <n v="520"/>
        <n v="56.652000000000001"/>
        <n v="254.93399999999997"/>
        <n v="62.317199999999993"/>
        <n v="141.78"/>
        <n v="435.91500000000002"/>
        <n v="416.435"/>
        <n v="19.48"/>
        <n v="413.58600000000001"/>
        <n v="388.82499999999999"/>
        <n v="22.51"/>
        <n v="101.295"/>
        <n v="24.760999999999999"/>
        <n v="51.67"/>
        <n v="395.47079999999994"/>
        <n v="393.84048000000001"/>
        <n v="370.32600000000002"/>
        <n v="200"/>
        <n v="21.376799999999999"/>
        <n v="96.195599999999985"/>
        <n v="10"/>
        <n v="23.514479999999995"/>
        <n v="53.49"/>
        <n v="769.37080000000003"/>
        <n v="778.24152000000004"/>
        <n v="733.69900000000007"/>
        <n v="40.493200000000002"/>
        <n v="182.21940000000001"/>
        <n v="44.542519999999996"/>
        <n v="101.32"/>
        <n v="344.51299999999998" u="1"/>
        <n v="3.9763000000000002" u="1"/>
        <n v="14.559600000000001" u="1"/>
        <n v="356.64170000000001" u="1"/>
        <n v="21.1462" u="1"/>
        <n v="561.10861999999997" u="1"/>
        <n v="5.7903999999999991" u="1"/>
        <n v="104.70239999999998" u="1"/>
        <n v="23" u="1"/>
        <n v="707.88440000000014" u="1"/>
        <n v="99.043999999999997" u="1"/>
        <n v="19" u="1"/>
        <n v="39.064300000000003" u="1"/>
        <n v="19.7455" u="1"/>
        <n v="54.422299999999993" u="1"/>
        <n v="52.512100000000004" u="1"/>
        <n v="872.10300000000007" u="1"/>
        <n v="17" u="1"/>
        <n v="240" u="1"/>
        <n v="381.23" u="1"/>
        <n v="804.26499999999999" u="1"/>
        <n v="119" u="1"/>
        <n v="79.685000000000002" u="1"/>
        <n v="7.0848000000000004" u="1"/>
        <n v="374.09399999999994" u="1"/>
        <n v="59" u="1"/>
        <n v="512.16899999999998" u="1"/>
        <n v="1288.4081000000001" u="1"/>
        <n v="615.56825000000003" u="1"/>
        <n v="566.10861999999997" u="1"/>
        <n v="890.85040000000004" u="1"/>
        <n v="22.372" u="1"/>
        <n v="55" u="1"/>
        <n v="136.71339999999998" u="1"/>
        <n v="563.85360000000003" u="1"/>
        <n v="62.657900000000005" u="1"/>
        <n v="497.45320000000004" u="1"/>
        <n v="591.69880000000001" u="1"/>
        <n v="560.39804000000004" u="1"/>
        <n v="889.97025999999994" u="1"/>
        <n v="15.461599999999999" u="1"/>
        <n v="708.63099999999997" u="1"/>
        <n v="47" u="1"/>
        <n v="62.636000000000003" u="1"/>
        <n v="641.45675000000006" u="1"/>
        <n v="3.8029000000000002" u="1"/>
        <n v="57.688400000000001" u="1"/>
        <n v="672.23560000000009" u="1"/>
        <n v="3.1348000000000003" u="1"/>
        <n v="225" u="1"/>
        <n v="103.55399999999999" u="1"/>
        <n v="198.643" u="1"/>
        <n v="160" u="1"/>
        <n v="243.08599999999998" u="1"/>
        <n v="82.768699999999995" u="1"/>
        <n v="57.981000000000002" u="1"/>
        <n v="1397.8843999999999" u="1"/>
        <n v="573.12360000000001" u="1"/>
        <n v="3.5598000000000005" u="1"/>
        <n v="129.88339999999999" u="1"/>
        <n v="578.8288" u="1"/>
        <n v="193" u="1"/>
        <n v="67.772300000000001" u="1"/>
        <n v="451.38220000000001" u="1"/>
        <n v="136.11000000000001" u="1"/>
        <n v="130.6026" u="1"/>
        <n v="48.287699999999994" u="1"/>
        <n v="177" u="1"/>
        <n v="3.7445900000000005" u="1"/>
        <n v="9.2487999999999992" u="1"/>
        <n v="120" u="1"/>
        <n v="334.01569999999998" u="1"/>
        <n v="30.593800000000002" u="1"/>
        <n v="31.130300000000002" u="1"/>
        <n v="42.559700000000007" u="1"/>
        <n v="245.59399999999999" u="1"/>
        <n v="914.24499999999989" u="1"/>
        <n v="111.3986" u="1"/>
        <n v="111.386" u="1"/>
        <n v="390.56875999999994" u="1"/>
        <n v="25.702300000000005" u="1"/>
        <n v="312.84785999999997" u="1"/>
        <n v="145" u="1"/>
        <n v="532" u="1"/>
        <n v="6.8388000000000009" u="1"/>
        <n v="132.10659999999999" u="1"/>
        <n v="333.87413999999995" u="1"/>
        <n v="698.15409999999997" u="1"/>
        <n v="858" u="1"/>
        <n v="46.622399999999992" u="1"/>
        <n v="817.00149999999996" u="1"/>
        <n v="18.427199999999999" u="1"/>
        <n v="105.1893" u="1"/>
        <n v="53.631599999999999" u="1"/>
        <n v="263" u="1"/>
        <n v="235.21209999999999" u="1"/>
        <n v="334.50899999999996" u="1"/>
        <n v="1289.0485999999999" u="1"/>
        <n v="10.436799999999998" u="1"/>
        <n v="21.924900000000001" u="1"/>
        <n v="22.593800000000002" u="1"/>
        <n v="370.09100000000001" u="1"/>
        <n v="11.647680000000001" u="1"/>
        <n v="46.983199999999997" u="1"/>
        <n v="382.60899999999998" u="1"/>
        <n v="51.498999999999995" u="1"/>
        <n v="57.512100000000004" u="1"/>
        <n v="566.42863999999997" u="1"/>
        <n v="3.1042000000000001" u="1"/>
        <n v="264" u="1"/>
        <n v="1226.7313999999999" u="1"/>
        <n v="37.227999999999994" u="1"/>
        <n v="195" u="1"/>
        <n v="567.14" u="1"/>
        <n v="29.0946" u="1"/>
        <n v="2.0162" u="1"/>
        <n v="10.82" u="1"/>
        <n v="103.85600000000001" u="1"/>
        <n v="20.004750000000001" u="1"/>
        <n v="416.42999999999995" u="1"/>
        <n v="236.21209999999999" u="1"/>
        <n v="102.21199999999999" u="1"/>
        <n v="48.154200000000003" u="1"/>
        <n v="1614.5819999999999" u="1"/>
        <n v="71.92110000000001" u="1"/>
        <n v="56" u="1"/>
        <n v="1624.0485999999999" u="1"/>
        <n v="105" u="1"/>
        <n v="791.44849999999997" u="1"/>
        <n v="90.617530000000002" u="1"/>
        <n v="202.59180000000001" u="1"/>
        <n v="393.92499999999995" u="1"/>
        <n v="246.9579" u="1"/>
        <n v="62.688400000000001" u="1"/>
        <n v="60.654000000000003" u="1"/>
        <n v="1561.7313999999999" u="1"/>
        <n v="537.31737999999996" u="1"/>
        <n v="25.0184" u="1"/>
        <n v="6.0024000000000006" u="1"/>
        <n v="48" u="1"/>
        <n v="199.14999999999998" u="1"/>
        <n v="142.59520000000001" u="1"/>
        <n v="739.49199999999996" u="1"/>
        <n v="49.608899999999998" u="1"/>
        <n v="134.29659999999998" u="1"/>
        <n v="17.652799999999999" u="1"/>
        <n v="543" u="1"/>
        <n v="594.09429999999998" u="1"/>
        <n v="0.83640000000000014" u="1"/>
        <n v="305.10659999999996" u="1"/>
        <n v="185.42999999999998" u="1"/>
        <n v="24.87678" u="1"/>
        <n v="148" u="1"/>
        <n v="562.33840000000009" u="1"/>
        <n v="198.54820000000001" u="1"/>
        <n v="73" u="1"/>
        <n v="2.2501200000000003" u="1"/>
        <n v="73.835999999999999" u="1"/>
        <n v="328.26830000000001" u="1"/>
        <n v="247.9579" u="1"/>
        <n v="107.3814" u="1"/>
        <n v="65" u="1"/>
        <n v="202.18000000000004" u="1"/>
        <n v="414.08323999999993" u="1"/>
        <n v="70.209999999999994" u="1"/>
        <n v="122" u="1"/>
        <n v="587.67999999999995" u="1"/>
        <n v="542.31737999999996" u="1"/>
        <n v="51.921099999999996" u="1"/>
        <n v="165" u="1"/>
        <n v="1180.4277400000001" u="1"/>
        <n v="2.7591000000000006" u="1"/>
        <n v="14.282400000000001" u="1"/>
        <n v="1224.9702600000001" u="1"/>
        <n v="72.517700000000005" u="1"/>
        <n v="149" u="1"/>
        <n v="306.64170000000001" u="1"/>
        <n v="9.673" u="1"/>
        <n v="335" u="1"/>
        <n v="333.31299999999999" u="1"/>
        <n v="725.71199999999999" u="1"/>
        <n v="58.631599999999999" u="1"/>
        <n v="16.174399999999999" u="1"/>
        <n v="475.92" u="1"/>
        <n v="580.89936" u="1"/>
        <n v="79.604000000000013" u="1"/>
        <n v="29.428000000000001" u="1"/>
        <n v="550" u="1"/>
        <n v="27.546800000000005" u="1"/>
        <n v="585.33600000000001" u="1"/>
        <n v="59.829000000000008" u="1"/>
        <n v="230.21599999999998" u="1"/>
        <n v="95.164960000000008" u="1"/>
        <n v="78.772300000000001" u="1"/>
        <n v="150" u="1"/>
        <n v="826.14499999999998" u="1"/>
        <n v="542.94499999999994" u="1"/>
        <n v="583.59774000000004" u="1"/>
        <n v="500" u="1"/>
        <n v="15.53112" u="1"/>
        <n v="18" u="1"/>
        <n v="4.3296000000000001" u="1"/>
        <n v="181.6584" u="1"/>
        <n v="1338.9619" u="1"/>
        <n v="19.383759999999999" u="1"/>
        <n v="133.0472" u="1"/>
        <n v="520.31999999999994" u="1"/>
        <n v="141.44200000000001" u="1"/>
        <n v="468" u="1"/>
        <n v="233.11199999999999" u="1"/>
        <n v="1849.0485999999999" u="1"/>
        <n v="1302.9960000000001" u="1"/>
        <n v="832.87" u="1"/>
        <n v="5.0438999999999998" u="1"/>
        <n v="4.8331000000000008" u="1"/>
        <n v="15" u="1"/>
        <n v="850.22300000000007" u="1"/>
        <n v="66.241299999999995" u="1"/>
        <n v="44.422299999999993" u="1"/>
        <n v="39.2515" u="1"/>
        <n v="1786.7313999999999" u="1"/>
        <n v="731.41589999999997" u="1"/>
        <n v="19.685599999999997" u="1"/>
        <n v="27.559700000000003" u="1"/>
        <n v="14" u="1"/>
        <n v="53" u="1"/>
        <n v="599.98" u="1"/>
        <n v="420.78" u="1"/>
        <n v="113.4936" u="1"/>
        <n v="49.543999999999997" u="1"/>
        <n v="57.882879999999993" u="1"/>
        <n v="12.187999999999999" u="1"/>
        <n v="130.41489000000001" u="1"/>
        <n v="712.976" u="1"/>
        <n v="104.17609999999999" u="1"/>
        <n v="582.00149999999996" u="1"/>
        <n v="529.16499999999996" u="1"/>
        <n v="599.01569999999992" u="1"/>
        <n v="221.6422" u="1"/>
        <n v="3.0821000000000005" u="1"/>
        <n v="168" u="1"/>
        <n v="559" u="1"/>
        <n v="416.8476" u="1"/>
        <n v="1.7867" u="1"/>
        <n v="15.9544" u="1"/>
        <n v="838.96190000000001" u="1"/>
        <n v="58.287699999999994" u="1"/>
        <n v="690" u="1"/>
        <n v="560" u="1"/>
        <n v="75" u="1"/>
        <n v="50.071999999999996" u="1"/>
        <n v="201" u="1"/>
        <n v="26.109599999999997" u="1"/>
        <n v="33.207999999999998" u="1"/>
        <n v="309" u="1"/>
        <n v="67" u="1"/>
        <n v="250" u="1"/>
        <n v="325.22000000000003" u="1"/>
        <n v="33" u="1"/>
        <n v="788.40809999999999" u="1"/>
        <n v="128.77391999999998" u="1"/>
        <n v="29.084999999999997" u="1"/>
        <n v="16.0688" u="1"/>
        <n v="361.11600000000004" u="1"/>
        <n v="852.35" u="1"/>
        <n v="343" u="1"/>
        <n v="94.057919999999982" u="1"/>
        <n v="580.75" u="1"/>
        <n v="278" u="1"/>
        <n v="329.09429999999998" u="1"/>
        <n v="991.40999999999985" u="1"/>
        <n v="556.44849999999997" u="1"/>
        <n v="477.55779999999999" u="1"/>
        <n v="1178.6089999999999" u="1"/>
        <n v="1.1186" u="1"/>
        <n v="1362.2356" u="1"/>
        <n v="84.105119999999999" u="1"/>
        <n v="178.17007999999998" u="1"/>
        <n v="11.18192" u="1"/>
        <n v="480.27000000000004" u="1"/>
        <n v="55.067500000000003" u="1"/>
        <n v="219" u="1"/>
        <n v="58.475000000000001" u="1"/>
        <n v="828.20550000000003" u="1"/>
        <n v="20.583199999999998" u="1"/>
        <n v="733.51599999999996" u="1"/>
        <n v="30.485399999999998" u="1"/>
        <n v="45.44400000000001" u="1"/>
        <n v="9.0066000000000006" u="1"/>
        <n v="411.86249999999995" u="1"/>
        <n v="9.5710000000000015" u="1"/>
        <n v="722.505" u="1"/>
        <n v="249.26879999999997" u="1"/>
        <n v="16.247580000000003" u="1"/>
        <n v="60.258000000000003" u="1"/>
        <n v="666.44" u="1"/>
        <n v="42.935000000000002" u="1"/>
        <n v="69.608900000000006" u="1"/>
        <n v="9.0762999999999998" u="1"/>
        <n v="99.494000000000014" u="1"/>
        <n v="105.154" u="1"/>
        <n v="125" u="1"/>
        <n v="26.485399999999998" u="1"/>
        <n v="134.40200000000002" u="1"/>
        <n v="62.696000000000005" u="1"/>
        <n v="3.1246000000000005" u="1"/>
        <n v="62" u="1"/>
        <n v="563.30996000000005" u="1"/>
        <n v="76.241299999999995" u="1"/>
        <n v="803.44450000000006" u="1"/>
        <n v="18.384140000000002" u="1"/>
        <n v="4" u="1"/>
        <n v="58" u="1"/>
        <n v="186.25700000000001" u="1"/>
        <n v="551.40426000000002" u="1"/>
        <n v="126.53211" u="1"/>
        <n v="95.463470000000001" u="1"/>
        <n v="315" u="1"/>
        <n v="18.170279999999998" u="1"/>
        <n v="57.657900000000005" u="1"/>
        <n v="93" u="1"/>
        <n v="202.21520000000001" u="1"/>
        <n v="101.2007" u="1"/>
        <n v="19.133500000000002" u="1"/>
        <n v="23.829599999999999" u="1"/>
        <n v="46" u="1"/>
        <n v="278.26830000000001" u="1"/>
        <n v="1353.19" u="1"/>
        <n v="309.71339999999998" u="1"/>
        <n v="83.076000000000008" u="1"/>
        <n v="42" u="1"/>
        <n v="33.0946" u="1"/>
        <n v="38" u="1"/>
        <n v="35.093100000000007" u="1"/>
        <n v="3.0003300000000004" u="1"/>
        <n v="72.768699999999995" u="1"/>
        <n v="69" u="1"/>
        <n v="61.517700000000005" u="1"/>
        <n v="865.56825000000003" u="1"/>
        <n v="7.9212000000000007" u="1"/>
        <n v="415" u="1"/>
        <n v="350" u="1"/>
        <n v="77.25" u="1"/>
        <n v="500.84" u="1"/>
        <n v="238" u="1"/>
        <n v="29.1462" u="1"/>
        <n v="34.419220000000003" u="1"/>
        <n v="42.298499999999997" u="1"/>
        <n v="197.04999999999998" u="1"/>
        <n v="46.130300000000005" u="1"/>
        <n v="2.9868999999999999" u="1"/>
        <n v="227.21" u="1"/>
        <n v="2" u="1"/>
        <n v="2.3545000000000003" u="1"/>
        <n v="20.226600000000001" u="1"/>
        <n v="186.86499999999998" u="1"/>
        <n v="1251.7760000000001" u="1"/>
        <n v="3.4102000000000001" u="1"/>
        <n v="845.42773999999997" u="1"/>
        <n v="891.45675000000006" u="1"/>
        <n v="233.2978" u="1"/>
        <n v="66.459999999999994" u="1"/>
        <n v="673.93770000000006" u="1"/>
        <n v="90.042000000000002" u="1"/>
        <n v="647.21250000000009" u="1"/>
        <n v="111.42" u="1"/>
        <n v="58.241700000000009" u="1"/>
        <n v="94.716099999999997" u="1"/>
        <n v="719.35230000000001" u="1"/>
        <n v="16.2272" u="1"/>
      </sharedItems>
    </cacheField>
    <cacheField name="Summa gadā" numFmtId="0">
      <sharedItems containsString="0" containsBlank="1" containsNumber="1" minValue="0" maxValue="13646.486400000002"/>
    </cacheField>
    <cacheField name="1" numFmtId="0">
      <sharedItems containsNonDate="0" containsString="0" containsBlank="1"/>
    </cacheField>
    <cacheField name="neizlietotais" numFmtId="0">
      <sharedItems containsBlank="1" containsMixedTypes="1" containsNumber="1" minValue="-20.113599999999906" maxValue="3.8269999999999982"/>
    </cacheField>
    <cacheField name="3" numFmtId="0">
      <sharedItems containsNonDate="0" containsString="0" containsBlank="1"/>
    </cacheField>
    <cacheField name="Field1" numFmtId="0" formula="'Summa gadā'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1">
  <r>
    <x v="0"/>
    <x v="0"/>
    <x v="0"/>
    <x v="0"/>
    <x v="0"/>
    <m/>
    <x v="0"/>
    <n v="3899.4192000000003"/>
    <m/>
    <m/>
    <m/>
  </r>
  <r>
    <x v="0"/>
    <x v="0"/>
    <x v="1"/>
    <x v="1"/>
    <x v="0"/>
    <m/>
    <x v="0"/>
    <n v="3899.4192000000003"/>
    <m/>
    <m/>
    <m/>
  </r>
  <r>
    <x v="0"/>
    <x v="0"/>
    <x v="2"/>
    <x v="2"/>
    <x v="1"/>
    <m/>
    <x v="1"/>
    <n v="0"/>
    <m/>
    <m/>
    <m/>
  </r>
  <r>
    <x v="0"/>
    <x v="0"/>
    <x v="3"/>
    <x v="3"/>
    <x v="1"/>
    <m/>
    <x v="1"/>
    <n v="0"/>
    <m/>
    <m/>
    <m/>
  </r>
  <r>
    <x v="0"/>
    <x v="0"/>
    <x v="4"/>
    <x v="4"/>
    <x v="2"/>
    <m/>
    <x v="1"/>
    <n v="0"/>
    <m/>
    <m/>
    <m/>
  </r>
  <r>
    <x v="0"/>
    <x v="0"/>
    <x v="5"/>
    <x v="5"/>
    <x v="3"/>
    <m/>
    <x v="2"/>
    <n v="3892.6473599999999"/>
    <m/>
    <n v="0.5643200000000661"/>
    <m/>
  </r>
  <r>
    <x v="0"/>
    <x v="0"/>
    <x v="6"/>
    <x v="6"/>
    <x v="4"/>
    <m/>
    <x v="3"/>
    <n v="3640.3319999999999"/>
    <m/>
    <m/>
    <m/>
  </r>
  <r>
    <x v="0"/>
    <x v="0"/>
    <x v="7"/>
    <x v="7"/>
    <x v="5"/>
    <m/>
    <x v="4"/>
    <n v="840"/>
    <m/>
    <m/>
    <m/>
  </r>
  <r>
    <x v="0"/>
    <x v="0"/>
    <x v="8"/>
    <x v="8"/>
    <x v="6"/>
    <m/>
    <x v="5"/>
    <n v="229.37759999999997"/>
    <m/>
    <m/>
    <m/>
  </r>
  <r>
    <x v="0"/>
    <x v="0"/>
    <x v="9"/>
    <x v="9"/>
    <x v="7"/>
    <m/>
    <x v="6"/>
    <n v="1032.1992"/>
    <m/>
    <m/>
    <m/>
  </r>
  <r>
    <x v="0"/>
    <x v="0"/>
    <x v="10"/>
    <x v="10"/>
    <x v="1"/>
    <m/>
    <x v="1"/>
    <n v="0"/>
    <m/>
    <m/>
    <m/>
  </r>
  <r>
    <x v="0"/>
    <x v="0"/>
    <x v="11"/>
    <x v="11"/>
    <x v="1"/>
    <m/>
    <x v="1"/>
    <n v="0"/>
    <m/>
    <m/>
    <m/>
  </r>
  <r>
    <x v="0"/>
    <x v="0"/>
    <x v="12"/>
    <x v="12"/>
    <x v="6"/>
    <m/>
    <x v="5"/>
    <n v="229.37759999999997"/>
    <m/>
    <m/>
    <m/>
  </r>
  <r>
    <x v="0"/>
    <x v="0"/>
    <x v="13"/>
    <x v="13"/>
    <x v="6"/>
    <m/>
    <x v="5"/>
    <n v="229.37759999999997"/>
    <m/>
    <m/>
    <m/>
  </r>
  <r>
    <x v="0"/>
    <x v="0"/>
    <x v="14"/>
    <x v="14"/>
    <x v="1"/>
    <m/>
    <x v="1"/>
    <n v="0"/>
    <m/>
    <m/>
    <m/>
  </r>
  <r>
    <x v="0"/>
    <x v="0"/>
    <x v="15"/>
    <x v="15"/>
    <x v="8"/>
    <m/>
    <x v="7"/>
    <n v="1080"/>
    <m/>
    <m/>
    <m/>
  </r>
  <r>
    <x v="0"/>
    <x v="0"/>
    <x v="16"/>
    <x v="16"/>
    <x v="1"/>
    <m/>
    <x v="1"/>
    <n v="0"/>
    <m/>
    <m/>
    <m/>
  </r>
  <r>
    <x v="0"/>
    <x v="0"/>
    <x v="17"/>
    <x v="17"/>
    <x v="1"/>
    <m/>
    <x v="1"/>
    <n v="0"/>
    <m/>
    <m/>
    <m/>
  </r>
  <r>
    <x v="0"/>
    <x v="0"/>
    <x v="18"/>
    <x v="3"/>
    <x v="1"/>
    <m/>
    <x v="1"/>
    <n v="0"/>
    <m/>
    <m/>
    <m/>
  </r>
  <r>
    <x v="0"/>
    <x v="0"/>
    <x v="19"/>
    <x v="18"/>
    <x v="9"/>
    <m/>
    <x v="8"/>
    <n v="252.31536"/>
    <m/>
    <m/>
    <m/>
  </r>
  <r>
    <x v="0"/>
    <x v="0"/>
    <x v="20"/>
    <x v="19"/>
    <x v="10"/>
    <m/>
    <x v="9"/>
    <n v="573.24"/>
    <m/>
    <m/>
    <m/>
  </r>
  <r>
    <x v="1"/>
    <x v="1"/>
    <x v="0"/>
    <x v="0"/>
    <x v="11"/>
    <m/>
    <x v="10"/>
    <n v="4906.5840000000007"/>
    <m/>
    <m/>
    <m/>
  </r>
  <r>
    <x v="1"/>
    <x v="1"/>
    <x v="1"/>
    <x v="1"/>
    <x v="0"/>
    <m/>
    <x v="11"/>
    <n v="4854.384"/>
    <m/>
    <m/>
    <m/>
  </r>
  <r>
    <x v="1"/>
    <x v="1"/>
    <x v="2"/>
    <x v="2"/>
    <x v="1"/>
    <m/>
    <x v="1"/>
    <n v="0"/>
    <m/>
    <m/>
    <m/>
  </r>
  <r>
    <x v="1"/>
    <x v="1"/>
    <x v="3"/>
    <x v="3"/>
    <x v="1"/>
    <m/>
    <x v="1"/>
    <n v="0"/>
    <m/>
    <m/>
    <m/>
  </r>
  <r>
    <x v="1"/>
    <x v="1"/>
    <x v="4"/>
    <x v="4"/>
    <x v="2"/>
    <m/>
    <x v="12"/>
    <n v="52.199999999999996"/>
    <m/>
    <m/>
    <m/>
  </r>
  <r>
    <x v="1"/>
    <x v="1"/>
    <x v="5"/>
    <x v="5"/>
    <x v="12"/>
    <m/>
    <x v="13"/>
    <n v="5095.7471999999998"/>
    <m/>
    <n v="-20.113599999999906"/>
    <m/>
  </r>
  <r>
    <x v="1"/>
    <x v="1"/>
    <x v="6"/>
    <x v="6"/>
    <x v="13"/>
    <m/>
    <x v="14"/>
    <n v="4781.6399999999994"/>
    <m/>
    <m/>
    <m/>
  </r>
  <r>
    <x v="1"/>
    <x v="1"/>
    <x v="7"/>
    <x v="7"/>
    <x v="14"/>
    <m/>
    <x v="15"/>
    <n v="1680"/>
    <m/>
    <m/>
    <m/>
  </r>
  <r>
    <x v="1"/>
    <x v="1"/>
    <x v="8"/>
    <x v="8"/>
    <x v="6"/>
    <m/>
    <x v="16"/>
    <n v="285.55200000000002"/>
    <m/>
    <m/>
    <m/>
  </r>
  <r>
    <x v="1"/>
    <x v="1"/>
    <x v="9"/>
    <x v="9"/>
    <x v="7"/>
    <m/>
    <x v="17"/>
    <n v="1284.9839999999999"/>
    <m/>
    <m/>
    <m/>
  </r>
  <r>
    <x v="1"/>
    <x v="1"/>
    <x v="10"/>
    <x v="10"/>
    <x v="1"/>
    <m/>
    <x v="1"/>
    <n v="0"/>
    <m/>
    <m/>
    <m/>
  </r>
  <r>
    <x v="1"/>
    <x v="1"/>
    <x v="11"/>
    <x v="11"/>
    <x v="1"/>
    <m/>
    <x v="1"/>
    <n v="0"/>
    <m/>
    <m/>
    <m/>
  </r>
  <r>
    <x v="1"/>
    <x v="1"/>
    <x v="12"/>
    <x v="12"/>
    <x v="6"/>
    <m/>
    <x v="16"/>
    <n v="285.55200000000002"/>
    <m/>
    <m/>
    <m/>
  </r>
  <r>
    <x v="1"/>
    <x v="1"/>
    <x v="13"/>
    <x v="13"/>
    <x v="6"/>
    <m/>
    <x v="16"/>
    <n v="285.55200000000002"/>
    <m/>
    <m/>
    <m/>
  </r>
  <r>
    <x v="1"/>
    <x v="1"/>
    <x v="14"/>
    <x v="14"/>
    <x v="1"/>
    <m/>
    <x v="1"/>
    <n v="0"/>
    <m/>
    <m/>
    <m/>
  </r>
  <r>
    <x v="1"/>
    <x v="1"/>
    <x v="15"/>
    <x v="15"/>
    <x v="15"/>
    <m/>
    <x v="18"/>
    <n v="960"/>
    <m/>
    <m/>
    <m/>
  </r>
  <r>
    <x v="1"/>
    <x v="1"/>
    <x v="16"/>
    <x v="16"/>
    <x v="1"/>
    <m/>
    <x v="1"/>
    <n v="0"/>
    <m/>
    <m/>
    <m/>
  </r>
  <r>
    <x v="1"/>
    <x v="1"/>
    <x v="17"/>
    <x v="17"/>
    <x v="1"/>
    <m/>
    <x v="1"/>
    <n v="0"/>
    <m/>
    <m/>
    <m/>
  </r>
  <r>
    <x v="1"/>
    <x v="1"/>
    <x v="18"/>
    <x v="3"/>
    <x v="1"/>
    <m/>
    <x v="1"/>
    <n v="0"/>
    <m/>
    <m/>
    <m/>
  </r>
  <r>
    <x v="1"/>
    <x v="1"/>
    <x v="19"/>
    <x v="18"/>
    <x v="9"/>
    <m/>
    <x v="19"/>
    <n v="314.10719999999992"/>
    <m/>
    <m/>
    <m/>
  </r>
  <r>
    <x v="1"/>
    <x v="1"/>
    <x v="20"/>
    <x v="19"/>
    <x v="16"/>
    <m/>
    <x v="20"/>
    <n v="702.96"/>
    <m/>
    <m/>
    <m/>
  </r>
  <r>
    <x v="2"/>
    <x v="2"/>
    <x v="0"/>
    <x v="0"/>
    <x v="17"/>
    <m/>
    <x v="21"/>
    <n v="880.05960000000005"/>
    <m/>
    <m/>
    <m/>
  </r>
  <r>
    <x v="2"/>
    <x v="2"/>
    <x v="1"/>
    <x v="1"/>
    <x v="18"/>
    <m/>
    <x v="22"/>
    <n v="766.53959999999995"/>
    <m/>
    <m/>
    <m/>
  </r>
  <r>
    <x v="2"/>
    <x v="2"/>
    <x v="2"/>
    <x v="2"/>
    <x v="1"/>
    <m/>
    <x v="1"/>
    <n v="0"/>
    <m/>
    <m/>
    <m/>
  </r>
  <r>
    <x v="2"/>
    <x v="2"/>
    <x v="3"/>
    <x v="3"/>
    <x v="1"/>
    <m/>
    <x v="1"/>
    <n v="0"/>
    <m/>
    <m/>
    <m/>
  </r>
  <r>
    <x v="2"/>
    <x v="2"/>
    <x v="4"/>
    <x v="4"/>
    <x v="2"/>
    <m/>
    <x v="23"/>
    <n v="113.52000000000001"/>
    <m/>
    <m/>
    <m/>
  </r>
  <r>
    <x v="2"/>
    <x v="2"/>
    <x v="5"/>
    <x v="5"/>
    <x v="19"/>
    <m/>
    <x v="24"/>
    <n v="754.63728000000003"/>
    <m/>
    <n v="0.99185999999999552"/>
    <m/>
  </r>
  <r>
    <x v="2"/>
    <x v="2"/>
    <x v="6"/>
    <x v="6"/>
    <x v="20"/>
    <m/>
    <x v="25"/>
    <n v="696.48599999999999"/>
    <m/>
    <m/>
    <m/>
  </r>
  <r>
    <x v="2"/>
    <x v="2"/>
    <x v="7"/>
    <x v="7"/>
    <x v="1"/>
    <m/>
    <x v="1"/>
    <n v="0"/>
    <m/>
    <m/>
    <m/>
  </r>
  <r>
    <x v="2"/>
    <x v="2"/>
    <x v="8"/>
    <x v="8"/>
    <x v="6"/>
    <m/>
    <x v="26"/>
    <n v="52.864800000000002"/>
    <m/>
    <m/>
    <m/>
  </r>
  <r>
    <x v="2"/>
    <x v="2"/>
    <x v="9"/>
    <x v="9"/>
    <x v="7"/>
    <m/>
    <x v="27"/>
    <n v="237.89160000000001"/>
    <m/>
    <m/>
    <m/>
  </r>
  <r>
    <x v="2"/>
    <x v="2"/>
    <x v="10"/>
    <x v="10"/>
    <x v="1"/>
    <m/>
    <x v="1"/>
    <n v="0"/>
    <m/>
    <m/>
    <m/>
  </r>
  <r>
    <x v="2"/>
    <x v="2"/>
    <x v="11"/>
    <x v="11"/>
    <x v="1"/>
    <m/>
    <x v="1"/>
    <n v="0"/>
    <m/>
    <m/>
    <m/>
  </r>
  <r>
    <x v="2"/>
    <x v="2"/>
    <x v="12"/>
    <x v="12"/>
    <x v="6"/>
    <m/>
    <x v="26"/>
    <n v="52.864800000000002"/>
    <m/>
    <m/>
    <m/>
  </r>
  <r>
    <x v="2"/>
    <x v="2"/>
    <x v="13"/>
    <x v="13"/>
    <x v="6"/>
    <m/>
    <x v="26"/>
    <n v="52.864800000000002"/>
    <m/>
    <m/>
    <m/>
  </r>
  <r>
    <x v="2"/>
    <x v="2"/>
    <x v="14"/>
    <x v="14"/>
    <x v="1"/>
    <m/>
    <x v="1"/>
    <n v="0"/>
    <m/>
    <m/>
    <m/>
  </r>
  <r>
    <x v="2"/>
    <x v="2"/>
    <x v="15"/>
    <x v="15"/>
    <x v="21"/>
    <m/>
    <x v="28"/>
    <n v="300"/>
    <m/>
    <m/>
    <m/>
  </r>
  <r>
    <x v="2"/>
    <x v="2"/>
    <x v="16"/>
    <x v="16"/>
    <x v="1"/>
    <m/>
    <x v="1"/>
    <n v="0"/>
    <m/>
    <m/>
    <m/>
  </r>
  <r>
    <x v="2"/>
    <x v="2"/>
    <x v="17"/>
    <x v="17"/>
    <x v="1"/>
    <m/>
    <x v="1"/>
    <n v="0"/>
    <m/>
    <m/>
    <m/>
  </r>
  <r>
    <x v="2"/>
    <x v="2"/>
    <x v="18"/>
    <x v="3"/>
    <x v="1"/>
    <m/>
    <x v="1"/>
    <n v="0"/>
    <m/>
    <m/>
    <m/>
  </r>
  <r>
    <x v="2"/>
    <x v="2"/>
    <x v="19"/>
    <x v="18"/>
    <x v="9"/>
    <m/>
    <x v="29"/>
    <n v="58.15128"/>
    <m/>
    <m/>
    <m/>
  </r>
  <r>
    <x v="2"/>
    <x v="2"/>
    <x v="20"/>
    <x v="19"/>
    <x v="22"/>
    <m/>
    <x v="30"/>
    <n v="71.52"/>
    <m/>
    <m/>
    <m/>
  </r>
  <r>
    <x v="3"/>
    <x v="3"/>
    <x v="0"/>
    <x v="0"/>
    <x v="23"/>
    <m/>
    <x v="31"/>
    <n v="141.648"/>
    <m/>
    <m/>
    <m/>
  </r>
  <r>
    <x v="3"/>
    <x v="3"/>
    <x v="1"/>
    <x v="1"/>
    <x v="24"/>
    <m/>
    <x v="32"/>
    <n v="100.36800000000001"/>
    <m/>
    <m/>
    <m/>
  </r>
  <r>
    <x v="3"/>
    <x v="3"/>
    <x v="2"/>
    <x v="2"/>
    <x v="1"/>
    <m/>
    <x v="1"/>
    <n v="0"/>
    <m/>
    <m/>
    <m/>
  </r>
  <r>
    <x v="3"/>
    <x v="3"/>
    <x v="3"/>
    <x v="3"/>
    <x v="1"/>
    <m/>
    <x v="1"/>
    <n v="0"/>
    <m/>
    <m/>
    <m/>
  </r>
  <r>
    <x v="3"/>
    <x v="3"/>
    <x v="4"/>
    <x v="4"/>
    <x v="2"/>
    <m/>
    <x v="33"/>
    <n v="41.28"/>
    <m/>
    <m/>
    <m/>
  </r>
  <r>
    <x v="3"/>
    <x v="3"/>
    <x v="5"/>
    <x v="5"/>
    <x v="25"/>
    <m/>
    <x v="34"/>
    <n v="101.5488"/>
    <m/>
    <n v="-9.8399999999999821E-2"/>
    <m/>
  </r>
  <r>
    <x v="3"/>
    <x v="3"/>
    <x v="6"/>
    <x v="6"/>
    <x v="26"/>
    <m/>
    <x v="35"/>
    <n v="88.56"/>
    <m/>
    <m/>
    <m/>
  </r>
  <r>
    <x v="3"/>
    <x v="3"/>
    <x v="7"/>
    <x v="7"/>
    <x v="1"/>
    <m/>
    <x v="1"/>
    <n v="0"/>
    <m/>
    <m/>
    <m/>
  </r>
  <r>
    <x v="3"/>
    <x v="3"/>
    <x v="8"/>
    <x v="8"/>
    <x v="6"/>
    <m/>
    <x v="36"/>
    <n v="11.808000000000002"/>
    <m/>
    <m/>
    <m/>
  </r>
  <r>
    <x v="3"/>
    <x v="3"/>
    <x v="9"/>
    <x v="9"/>
    <x v="7"/>
    <m/>
    <x v="37"/>
    <n v="53.135999999999996"/>
    <m/>
    <m/>
    <m/>
  </r>
  <r>
    <x v="3"/>
    <x v="3"/>
    <x v="10"/>
    <x v="10"/>
    <x v="1"/>
    <m/>
    <x v="1"/>
    <n v="0"/>
    <m/>
    <m/>
    <m/>
  </r>
  <r>
    <x v="3"/>
    <x v="3"/>
    <x v="11"/>
    <x v="11"/>
    <x v="1"/>
    <m/>
    <x v="1"/>
    <n v="0"/>
    <m/>
    <m/>
    <m/>
  </r>
  <r>
    <x v="3"/>
    <x v="3"/>
    <x v="12"/>
    <x v="12"/>
    <x v="6"/>
    <m/>
    <x v="36"/>
    <n v="11.808000000000002"/>
    <m/>
    <m/>
    <m/>
  </r>
  <r>
    <x v="3"/>
    <x v="3"/>
    <x v="13"/>
    <x v="13"/>
    <x v="6"/>
    <m/>
    <x v="36"/>
    <n v="11.808000000000002"/>
    <m/>
    <m/>
    <m/>
  </r>
  <r>
    <x v="3"/>
    <x v="3"/>
    <x v="14"/>
    <x v="14"/>
    <x v="1"/>
    <m/>
    <x v="1"/>
    <n v="0"/>
    <m/>
    <m/>
    <m/>
  </r>
  <r>
    <x v="3"/>
    <x v="3"/>
    <x v="15"/>
    <x v="15"/>
    <x v="1"/>
    <m/>
    <x v="1"/>
    <n v="0"/>
    <m/>
    <m/>
    <m/>
  </r>
  <r>
    <x v="3"/>
    <x v="3"/>
    <x v="16"/>
    <x v="16"/>
    <x v="1"/>
    <m/>
    <x v="1"/>
    <n v="0"/>
    <m/>
    <m/>
    <m/>
  </r>
  <r>
    <x v="3"/>
    <x v="3"/>
    <x v="17"/>
    <x v="17"/>
    <x v="1"/>
    <m/>
    <x v="1"/>
    <n v="0"/>
    <m/>
    <m/>
    <m/>
  </r>
  <r>
    <x v="3"/>
    <x v="3"/>
    <x v="18"/>
    <x v="3"/>
    <x v="1"/>
    <m/>
    <x v="1"/>
    <n v="0"/>
    <m/>
    <m/>
    <m/>
  </r>
  <r>
    <x v="3"/>
    <x v="3"/>
    <x v="19"/>
    <x v="18"/>
    <x v="9"/>
    <m/>
    <x v="38"/>
    <n v="12.988800000000001"/>
    <m/>
    <m/>
    <m/>
  </r>
  <r>
    <x v="3"/>
    <x v="3"/>
    <x v="20"/>
    <x v="19"/>
    <x v="2"/>
    <m/>
    <x v="39"/>
    <m/>
    <m/>
    <m/>
    <m/>
  </r>
  <r>
    <x v="4"/>
    <x v="4"/>
    <x v="0"/>
    <x v="0"/>
    <x v="27"/>
    <m/>
    <x v="40"/>
    <n v="415.5"/>
    <m/>
    <m/>
    <m/>
  </r>
  <r>
    <x v="4"/>
    <x v="4"/>
    <x v="1"/>
    <x v="1"/>
    <x v="27"/>
    <m/>
    <x v="40"/>
    <n v="415.5"/>
    <m/>
    <m/>
    <m/>
  </r>
  <r>
    <x v="4"/>
    <x v="4"/>
    <x v="2"/>
    <x v="2"/>
    <x v="1"/>
    <m/>
    <x v="1"/>
    <n v="0"/>
    <m/>
    <m/>
    <m/>
  </r>
  <r>
    <x v="4"/>
    <x v="4"/>
    <x v="3"/>
    <x v="3"/>
    <x v="1"/>
    <m/>
    <x v="1"/>
    <n v="0"/>
    <m/>
    <m/>
    <m/>
  </r>
  <r>
    <x v="4"/>
    <x v="4"/>
    <x v="4"/>
    <x v="4"/>
    <x v="2"/>
    <m/>
    <x v="1"/>
    <n v="0"/>
    <m/>
    <m/>
    <m/>
  </r>
  <r>
    <x v="4"/>
    <x v="4"/>
    <x v="5"/>
    <x v="5"/>
    <x v="28"/>
    <m/>
    <x v="41"/>
    <n v="417.86399999999992"/>
    <m/>
    <n v="-0.19699999999999562"/>
    <m/>
  </r>
  <r>
    <x v="4"/>
    <x v="4"/>
    <x v="6"/>
    <x v="6"/>
    <x v="29"/>
    <m/>
    <x v="42"/>
    <n v="381.29999999999995"/>
    <m/>
    <m/>
    <m/>
  </r>
  <r>
    <x v="4"/>
    <x v="4"/>
    <x v="7"/>
    <x v="7"/>
    <x v="1"/>
    <m/>
    <x v="1"/>
    <n v="0"/>
    <m/>
    <m/>
    <m/>
  </r>
  <r>
    <x v="4"/>
    <x v="4"/>
    <x v="8"/>
    <x v="8"/>
    <x v="6"/>
    <m/>
    <x v="43"/>
    <n v="33.24"/>
    <m/>
    <m/>
    <m/>
  </r>
  <r>
    <x v="4"/>
    <x v="4"/>
    <x v="9"/>
    <x v="9"/>
    <x v="7"/>
    <m/>
    <x v="44"/>
    <n v="149.57999999999998"/>
    <m/>
    <m/>
    <m/>
  </r>
  <r>
    <x v="4"/>
    <x v="4"/>
    <x v="10"/>
    <x v="10"/>
    <x v="1"/>
    <m/>
    <x v="1"/>
    <n v="0"/>
    <m/>
    <m/>
    <m/>
  </r>
  <r>
    <x v="4"/>
    <x v="4"/>
    <x v="11"/>
    <x v="11"/>
    <x v="1"/>
    <m/>
    <x v="1"/>
    <n v="0"/>
    <m/>
    <m/>
    <m/>
  </r>
  <r>
    <x v="4"/>
    <x v="4"/>
    <x v="12"/>
    <x v="12"/>
    <x v="6"/>
    <m/>
    <x v="43"/>
    <n v="33.24"/>
    <m/>
    <m/>
    <m/>
  </r>
  <r>
    <x v="4"/>
    <x v="4"/>
    <x v="13"/>
    <x v="13"/>
    <x v="6"/>
    <m/>
    <x v="43"/>
    <n v="33.24"/>
    <m/>
    <m/>
    <m/>
  </r>
  <r>
    <x v="4"/>
    <x v="4"/>
    <x v="14"/>
    <x v="14"/>
    <x v="1"/>
    <m/>
    <x v="1"/>
    <n v="0"/>
    <m/>
    <m/>
    <m/>
  </r>
  <r>
    <x v="4"/>
    <x v="4"/>
    <x v="15"/>
    <x v="15"/>
    <x v="30"/>
    <m/>
    <x v="45"/>
    <n v="132"/>
    <m/>
    <m/>
    <m/>
  </r>
  <r>
    <x v="4"/>
    <x v="4"/>
    <x v="16"/>
    <x v="16"/>
    <x v="1"/>
    <m/>
    <x v="1"/>
    <n v="0"/>
    <m/>
    <m/>
    <m/>
  </r>
  <r>
    <x v="4"/>
    <x v="4"/>
    <x v="17"/>
    <x v="17"/>
    <x v="1"/>
    <m/>
    <x v="1"/>
    <n v="0"/>
    <m/>
    <m/>
    <m/>
  </r>
  <r>
    <x v="4"/>
    <x v="4"/>
    <x v="18"/>
    <x v="3"/>
    <x v="1"/>
    <m/>
    <x v="1"/>
    <n v="0"/>
    <m/>
    <m/>
    <m/>
  </r>
  <r>
    <x v="4"/>
    <x v="4"/>
    <x v="19"/>
    <x v="18"/>
    <x v="9"/>
    <m/>
    <x v="46"/>
    <n v="36.563999999999993"/>
    <m/>
    <m/>
    <m/>
  </r>
  <r>
    <x v="4"/>
    <x v="4"/>
    <x v="20"/>
    <x v="19"/>
    <x v="31"/>
    <m/>
    <x v="47"/>
    <n v="149.52000000000001"/>
    <m/>
    <m/>
    <m/>
  </r>
  <r>
    <x v="5"/>
    <x v="5"/>
    <x v="0"/>
    <x v="0"/>
    <x v="32"/>
    <m/>
    <x v="48"/>
    <n v="1139.328"/>
    <m/>
    <m/>
    <m/>
  </r>
  <r>
    <x v="5"/>
    <x v="5"/>
    <x v="1"/>
    <x v="1"/>
    <x v="32"/>
    <m/>
    <x v="48"/>
    <n v="1139.328"/>
    <m/>
    <m/>
    <m/>
  </r>
  <r>
    <x v="5"/>
    <x v="5"/>
    <x v="2"/>
    <x v="2"/>
    <x v="1"/>
    <m/>
    <x v="1"/>
    <n v="0"/>
    <m/>
    <m/>
    <m/>
  </r>
  <r>
    <x v="5"/>
    <x v="5"/>
    <x v="3"/>
    <x v="3"/>
    <x v="1"/>
    <m/>
    <x v="1"/>
    <n v="0"/>
    <m/>
    <m/>
    <m/>
  </r>
  <r>
    <x v="5"/>
    <x v="5"/>
    <x v="4"/>
    <x v="4"/>
    <x v="2"/>
    <m/>
    <x v="1"/>
    <n v="0"/>
    <m/>
    <m/>
    <m/>
  </r>
  <r>
    <x v="5"/>
    <x v="5"/>
    <x v="5"/>
    <x v="5"/>
    <x v="33"/>
    <m/>
    <x v="49"/>
    <n v="1140.3887999999999"/>
    <m/>
    <n v="-8.8399999999992929E-2"/>
    <m/>
  </r>
  <r>
    <x v="5"/>
    <x v="5"/>
    <x v="6"/>
    <x v="6"/>
    <x v="34"/>
    <m/>
    <x v="50"/>
    <n v="1062.06"/>
    <m/>
    <m/>
    <m/>
  </r>
  <r>
    <x v="5"/>
    <x v="5"/>
    <x v="7"/>
    <x v="7"/>
    <x v="35"/>
    <m/>
    <x v="51"/>
    <n v="108"/>
    <m/>
    <m/>
    <m/>
  </r>
  <r>
    <x v="5"/>
    <x v="5"/>
    <x v="8"/>
    <x v="8"/>
    <x v="6"/>
    <m/>
    <x v="52"/>
    <n v="71.207999999999998"/>
    <m/>
    <m/>
    <m/>
  </r>
  <r>
    <x v="5"/>
    <x v="5"/>
    <x v="9"/>
    <x v="9"/>
    <x v="7"/>
    <m/>
    <x v="53"/>
    <n v="320.43599999999998"/>
    <m/>
    <m/>
    <m/>
  </r>
  <r>
    <x v="5"/>
    <x v="5"/>
    <x v="10"/>
    <x v="10"/>
    <x v="1"/>
    <m/>
    <x v="1"/>
    <n v="0"/>
    <m/>
    <m/>
    <m/>
  </r>
  <r>
    <x v="5"/>
    <x v="5"/>
    <x v="11"/>
    <x v="11"/>
    <x v="1"/>
    <m/>
    <x v="1"/>
    <n v="0"/>
    <m/>
    <m/>
    <m/>
  </r>
  <r>
    <x v="5"/>
    <x v="5"/>
    <x v="12"/>
    <x v="12"/>
    <x v="6"/>
    <m/>
    <x v="52"/>
    <n v="71.207999999999998"/>
    <m/>
    <m/>
    <m/>
  </r>
  <r>
    <x v="5"/>
    <x v="5"/>
    <x v="13"/>
    <x v="13"/>
    <x v="6"/>
    <m/>
    <x v="52"/>
    <n v="71.207999999999998"/>
    <m/>
    <m/>
    <m/>
  </r>
  <r>
    <x v="5"/>
    <x v="5"/>
    <x v="14"/>
    <x v="14"/>
    <x v="1"/>
    <m/>
    <x v="1"/>
    <n v="0"/>
    <m/>
    <m/>
    <m/>
  </r>
  <r>
    <x v="5"/>
    <x v="5"/>
    <x v="15"/>
    <x v="15"/>
    <x v="36"/>
    <m/>
    <x v="54"/>
    <n v="420"/>
    <m/>
    <m/>
    <m/>
  </r>
  <r>
    <x v="5"/>
    <x v="5"/>
    <x v="16"/>
    <x v="16"/>
    <x v="1"/>
    <m/>
    <x v="1"/>
    <n v="0"/>
    <m/>
    <m/>
    <m/>
  </r>
  <r>
    <x v="5"/>
    <x v="5"/>
    <x v="17"/>
    <x v="17"/>
    <x v="1"/>
    <m/>
    <x v="1"/>
    <n v="0"/>
    <m/>
    <m/>
    <m/>
  </r>
  <r>
    <x v="5"/>
    <x v="5"/>
    <x v="18"/>
    <x v="3"/>
    <x v="1"/>
    <m/>
    <x v="1"/>
    <n v="0"/>
    <m/>
    <m/>
    <m/>
  </r>
  <r>
    <x v="5"/>
    <x v="5"/>
    <x v="19"/>
    <x v="18"/>
    <x v="9"/>
    <m/>
    <x v="55"/>
    <n v="78.328799999999987"/>
    <m/>
    <m/>
    <m/>
  </r>
  <r>
    <x v="5"/>
    <x v="5"/>
    <x v="20"/>
    <x v="19"/>
    <x v="37"/>
    <m/>
    <x v="56"/>
    <n v="249.36"/>
    <m/>
    <m/>
    <m/>
  </r>
  <r>
    <x v="6"/>
    <x v="6"/>
    <x v="0"/>
    <x v="0"/>
    <x v="32"/>
    <m/>
    <x v="57"/>
    <n v="1091.712"/>
    <m/>
    <m/>
    <m/>
  </r>
  <r>
    <x v="6"/>
    <x v="6"/>
    <x v="1"/>
    <x v="1"/>
    <x v="32"/>
    <m/>
    <x v="57"/>
    <n v="1091.712"/>
    <m/>
    <m/>
    <m/>
  </r>
  <r>
    <x v="6"/>
    <x v="6"/>
    <x v="2"/>
    <x v="2"/>
    <x v="1"/>
    <m/>
    <x v="1"/>
    <n v="0"/>
    <m/>
    <m/>
    <m/>
  </r>
  <r>
    <x v="6"/>
    <x v="6"/>
    <x v="3"/>
    <x v="3"/>
    <x v="1"/>
    <m/>
    <x v="1"/>
    <n v="0"/>
    <m/>
    <m/>
    <m/>
  </r>
  <r>
    <x v="6"/>
    <x v="6"/>
    <x v="4"/>
    <x v="4"/>
    <x v="2"/>
    <m/>
    <x v="1"/>
    <n v="0"/>
    <m/>
    <m/>
    <m/>
  </r>
  <r>
    <x v="6"/>
    <x v="6"/>
    <x v="5"/>
    <x v="5"/>
    <x v="38"/>
    <m/>
    <x v="58"/>
    <n v="1090.7952"/>
    <m/>
    <n v="7.6400000000006685E-2"/>
    <m/>
  </r>
  <r>
    <x v="6"/>
    <x v="6"/>
    <x v="6"/>
    <x v="6"/>
    <x v="39"/>
    <m/>
    <x v="59"/>
    <n v="1015.74"/>
    <m/>
    <m/>
    <m/>
  </r>
  <r>
    <x v="6"/>
    <x v="6"/>
    <x v="7"/>
    <x v="7"/>
    <x v="40"/>
    <m/>
    <x v="60"/>
    <n v="96"/>
    <m/>
    <m/>
    <m/>
  </r>
  <r>
    <x v="6"/>
    <x v="6"/>
    <x v="8"/>
    <x v="8"/>
    <x v="6"/>
    <m/>
    <x v="61"/>
    <n v="68.231999999999999"/>
    <m/>
    <m/>
    <m/>
  </r>
  <r>
    <x v="6"/>
    <x v="6"/>
    <x v="9"/>
    <x v="9"/>
    <x v="7"/>
    <m/>
    <x v="62"/>
    <n v="307.04399999999998"/>
    <m/>
    <m/>
    <m/>
  </r>
  <r>
    <x v="6"/>
    <x v="6"/>
    <x v="10"/>
    <x v="10"/>
    <x v="1"/>
    <m/>
    <x v="1"/>
    <n v="0"/>
    <m/>
    <m/>
    <m/>
  </r>
  <r>
    <x v="6"/>
    <x v="6"/>
    <x v="11"/>
    <x v="11"/>
    <x v="1"/>
    <m/>
    <x v="1"/>
    <n v="0"/>
    <m/>
    <m/>
    <m/>
  </r>
  <r>
    <x v="6"/>
    <x v="6"/>
    <x v="12"/>
    <x v="12"/>
    <x v="6"/>
    <m/>
    <x v="61"/>
    <n v="68.231999999999999"/>
    <m/>
    <m/>
    <m/>
  </r>
  <r>
    <x v="6"/>
    <x v="6"/>
    <x v="13"/>
    <x v="13"/>
    <x v="6"/>
    <m/>
    <x v="61"/>
    <n v="68.231999999999999"/>
    <m/>
    <m/>
    <m/>
  </r>
  <r>
    <x v="6"/>
    <x v="6"/>
    <x v="14"/>
    <x v="14"/>
    <x v="1"/>
    <m/>
    <x v="1"/>
    <n v="0"/>
    <m/>
    <m/>
    <m/>
  </r>
  <r>
    <x v="6"/>
    <x v="6"/>
    <x v="15"/>
    <x v="15"/>
    <x v="41"/>
    <m/>
    <x v="63"/>
    <n v="408"/>
    <m/>
    <m/>
    <m/>
  </r>
  <r>
    <x v="6"/>
    <x v="6"/>
    <x v="16"/>
    <x v="16"/>
    <x v="1"/>
    <m/>
    <x v="1"/>
    <n v="0"/>
    <m/>
    <m/>
    <m/>
  </r>
  <r>
    <x v="6"/>
    <x v="6"/>
    <x v="17"/>
    <x v="17"/>
    <x v="1"/>
    <m/>
    <x v="1"/>
    <n v="0"/>
    <m/>
    <m/>
    <m/>
  </r>
  <r>
    <x v="6"/>
    <x v="6"/>
    <x v="18"/>
    <x v="3"/>
    <x v="1"/>
    <m/>
    <x v="1"/>
    <n v="0"/>
    <m/>
    <m/>
    <m/>
  </r>
  <r>
    <x v="6"/>
    <x v="6"/>
    <x v="19"/>
    <x v="18"/>
    <x v="9"/>
    <m/>
    <x v="64"/>
    <n v="75.055199999999999"/>
    <m/>
    <m/>
    <m/>
  </r>
  <r>
    <x v="6"/>
    <x v="6"/>
    <x v="20"/>
    <x v="19"/>
    <x v="42"/>
    <m/>
    <x v="65"/>
    <n v="238.68"/>
    <m/>
    <m/>
    <m/>
  </r>
  <r>
    <x v="7"/>
    <x v="7"/>
    <x v="0"/>
    <x v="0"/>
    <x v="43"/>
    <m/>
    <x v="66"/>
    <n v="788.83199999999988"/>
    <m/>
    <m/>
    <m/>
  </r>
  <r>
    <x v="7"/>
    <x v="7"/>
    <x v="1"/>
    <x v="1"/>
    <x v="44"/>
    <m/>
    <x v="66"/>
    <n v="788.83199999999988"/>
    <m/>
    <m/>
    <m/>
  </r>
  <r>
    <x v="7"/>
    <x v="7"/>
    <x v="2"/>
    <x v="2"/>
    <x v="1"/>
    <m/>
    <x v="1"/>
    <n v="0"/>
    <m/>
    <m/>
    <m/>
  </r>
  <r>
    <x v="7"/>
    <x v="7"/>
    <x v="3"/>
    <x v="3"/>
    <x v="1"/>
    <m/>
    <x v="1"/>
    <n v="0"/>
    <m/>
    <m/>
    <m/>
  </r>
  <r>
    <x v="7"/>
    <x v="7"/>
    <x v="4"/>
    <x v="4"/>
    <x v="2"/>
    <m/>
    <x v="1"/>
    <n v="0"/>
    <m/>
    <m/>
    <m/>
  </r>
  <r>
    <x v="7"/>
    <x v="7"/>
    <x v="5"/>
    <x v="5"/>
    <x v="45"/>
    <m/>
    <x v="67"/>
    <n v="784.88640000000009"/>
    <m/>
    <n v="0.32879999999998688"/>
    <m/>
  </r>
  <r>
    <x v="7"/>
    <x v="7"/>
    <x v="6"/>
    <x v="6"/>
    <x v="46"/>
    <m/>
    <x v="68"/>
    <n v="736.68000000000006"/>
    <m/>
    <m/>
    <m/>
  </r>
  <r>
    <x v="7"/>
    <x v="7"/>
    <x v="7"/>
    <x v="7"/>
    <x v="47"/>
    <m/>
    <x v="69"/>
    <n v="72"/>
    <m/>
    <m/>
    <m/>
  </r>
  <r>
    <x v="7"/>
    <x v="7"/>
    <x v="8"/>
    <x v="8"/>
    <x v="6"/>
    <m/>
    <x v="70"/>
    <n v="43.823999999999998"/>
    <m/>
    <m/>
    <m/>
  </r>
  <r>
    <x v="7"/>
    <x v="7"/>
    <x v="9"/>
    <x v="9"/>
    <x v="7"/>
    <m/>
    <x v="71"/>
    <n v="197.20799999999997"/>
    <m/>
    <m/>
    <m/>
  </r>
  <r>
    <x v="7"/>
    <x v="7"/>
    <x v="10"/>
    <x v="10"/>
    <x v="1"/>
    <m/>
    <x v="1"/>
    <n v="0"/>
    <m/>
    <m/>
    <m/>
  </r>
  <r>
    <x v="7"/>
    <x v="7"/>
    <x v="11"/>
    <x v="11"/>
    <x v="1"/>
    <m/>
    <x v="1"/>
    <n v="0"/>
    <m/>
    <m/>
    <m/>
  </r>
  <r>
    <x v="7"/>
    <x v="7"/>
    <x v="12"/>
    <x v="12"/>
    <x v="6"/>
    <m/>
    <x v="70"/>
    <n v="43.823999999999998"/>
    <m/>
    <m/>
    <m/>
  </r>
  <r>
    <x v="7"/>
    <x v="7"/>
    <x v="13"/>
    <x v="13"/>
    <x v="6"/>
    <m/>
    <x v="70"/>
    <n v="43.823999999999998"/>
    <m/>
    <m/>
    <m/>
  </r>
  <r>
    <x v="7"/>
    <x v="7"/>
    <x v="14"/>
    <x v="14"/>
    <x v="1"/>
    <m/>
    <x v="1"/>
    <n v="0"/>
    <m/>
    <m/>
    <m/>
  </r>
  <r>
    <x v="7"/>
    <x v="7"/>
    <x v="15"/>
    <x v="15"/>
    <x v="48"/>
    <m/>
    <x v="72"/>
    <n v="336"/>
    <m/>
    <m/>
    <m/>
  </r>
  <r>
    <x v="7"/>
    <x v="7"/>
    <x v="16"/>
    <x v="16"/>
    <x v="1"/>
    <m/>
    <x v="1"/>
    <n v="0"/>
    <m/>
    <m/>
    <m/>
  </r>
  <r>
    <x v="7"/>
    <x v="7"/>
    <x v="17"/>
    <x v="17"/>
    <x v="1"/>
    <m/>
    <x v="1"/>
    <n v="0"/>
    <m/>
    <m/>
    <m/>
  </r>
  <r>
    <x v="7"/>
    <x v="7"/>
    <x v="18"/>
    <x v="3"/>
    <x v="1"/>
    <m/>
    <x v="1"/>
    <n v="0"/>
    <m/>
    <m/>
    <m/>
  </r>
  <r>
    <x v="7"/>
    <x v="7"/>
    <x v="19"/>
    <x v="18"/>
    <x v="9"/>
    <m/>
    <x v="73"/>
    <n v="48.206400000000002"/>
    <m/>
    <m/>
    <m/>
  </r>
  <r>
    <x v="7"/>
    <x v="7"/>
    <x v="20"/>
    <x v="19"/>
    <x v="49"/>
    <m/>
    <x v="74"/>
    <n v="153.47999999999999"/>
    <m/>
    <m/>
    <m/>
  </r>
  <r>
    <x v="8"/>
    <x v="8"/>
    <x v="0"/>
    <x v="0"/>
    <x v="50"/>
    <m/>
    <x v="75"/>
    <n v="2434.5839999999998"/>
    <m/>
    <m/>
    <m/>
  </r>
  <r>
    <x v="8"/>
    <x v="8"/>
    <x v="1"/>
    <x v="1"/>
    <x v="50"/>
    <m/>
    <x v="75"/>
    <n v="2434.5839999999998"/>
    <m/>
    <m/>
    <m/>
  </r>
  <r>
    <x v="8"/>
    <x v="8"/>
    <x v="2"/>
    <x v="2"/>
    <x v="1"/>
    <m/>
    <x v="1"/>
    <n v="0"/>
    <m/>
    <m/>
    <m/>
  </r>
  <r>
    <x v="8"/>
    <x v="8"/>
    <x v="3"/>
    <x v="3"/>
    <x v="1"/>
    <m/>
    <x v="1"/>
    <n v="0"/>
    <m/>
    <m/>
    <m/>
  </r>
  <r>
    <x v="8"/>
    <x v="8"/>
    <x v="4"/>
    <x v="4"/>
    <x v="2"/>
    <m/>
    <x v="1"/>
    <n v="0"/>
    <m/>
    <m/>
    <m/>
  </r>
  <r>
    <x v="8"/>
    <x v="8"/>
    <x v="5"/>
    <x v="5"/>
    <x v="51"/>
    <m/>
    <x v="76"/>
    <n v="2421.9695999999999"/>
    <m/>
    <n v="1.0512000000000228"/>
    <m/>
  </r>
  <r>
    <x v="8"/>
    <x v="8"/>
    <x v="6"/>
    <x v="6"/>
    <x v="52"/>
    <m/>
    <x v="77"/>
    <n v="2281.0199999999995"/>
    <m/>
    <m/>
    <m/>
  </r>
  <r>
    <x v="8"/>
    <x v="8"/>
    <x v="7"/>
    <x v="7"/>
    <x v="53"/>
    <m/>
    <x v="78"/>
    <n v="720"/>
    <m/>
    <m/>
    <m/>
  </r>
  <r>
    <x v="8"/>
    <x v="8"/>
    <x v="8"/>
    <x v="8"/>
    <x v="6"/>
    <m/>
    <x v="79"/>
    <n v="128.136"/>
    <m/>
    <m/>
    <m/>
  </r>
  <r>
    <x v="8"/>
    <x v="8"/>
    <x v="9"/>
    <x v="9"/>
    <x v="7"/>
    <m/>
    <x v="80"/>
    <n v="576.61199999999997"/>
    <m/>
    <m/>
    <m/>
  </r>
  <r>
    <x v="8"/>
    <x v="8"/>
    <x v="10"/>
    <x v="10"/>
    <x v="1"/>
    <m/>
    <x v="1"/>
    <n v="0"/>
    <m/>
    <m/>
    <m/>
  </r>
  <r>
    <x v="8"/>
    <x v="8"/>
    <x v="11"/>
    <x v="11"/>
    <x v="1"/>
    <m/>
    <x v="1"/>
    <n v="0"/>
    <m/>
    <m/>
    <m/>
  </r>
  <r>
    <x v="8"/>
    <x v="8"/>
    <x v="12"/>
    <x v="12"/>
    <x v="6"/>
    <m/>
    <x v="79"/>
    <n v="128.136"/>
    <m/>
    <m/>
    <m/>
  </r>
  <r>
    <x v="8"/>
    <x v="8"/>
    <x v="13"/>
    <x v="13"/>
    <x v="6"/>
    <m/>
    <x v="79"/>
    <n v="128.136"/>
    <m/>
    <m/>
    <m/>
  </r>
  <r>
    <x v="8"/>
    <x v="8"/>
    <x v="14"/>
    <x v="14"/>
    <x v="1"/>
    <m/>
    <x v="1"/>
    <n v="0"/>
    <m/>
    <m/>
    <m/>
  </r>
  <r>
    <x v="8"/>
    <x v="8"/>
    <x v="15"/>
    <x v="15"/>
    <x v="54"/>
    <m/>
    <x v="81"/>
    <n v="600"/>
    <m/>
    <m/>
    <m/>
  </r>
  <r>
    <x v="8"/>
    <x v="8"/>
    <x v="16"/>
    <x v="16"/>
    <x v="1"/>
    <m/>
    <x v="1"/>
    <n v="0"/>
    <m/>
    <m/>
    <m/>
  </r>
  <r>
    <x v="8"/>
    <x v="8"/>
    <x v="17"/>
    <x v="17"/>
    <x v="1"/>
    <m/>
    <x v="1"/>
    <n v="0"/>
    <m/>
    <m/>
    <m/>
  </r>
  <r>
    <x v="8"/>
    <x v="8"/>
    <x v="18"/>
    <x v="3"/>
    <x v="1"/>
    <m/>
    <x v="1"/>
    <n v="0"/>
    <m/>
    <m/>
    <m/>
  </r>
  <r>
    <x v="8"/>
    <x v="8"/>
    <x v="19"/>
    <x v="18"/>
    <x v="9"/>
    <m/>
    <x v="82"/>
    <n v="140.94959999999998"/>
    <m/>
    <m/>
    <m/>
  </r>
  <r>
    <x v="8"/>
    <x v="8"/>
    <x v="20"/>
    <x v="19"/>
    <x v="55"/>
    <m/>
    <x v="83"/>
    <n v="320.64"/>
    <m/>
    <m/>
    <m/>
  </r>
  <r>
    <x v="9"/>
    <x v="9"/>
    <x v="0"/>
    <x v="0"/>
    <x v="56"/>
    <m/>
    <x v="84"/>
    <n v="7966.764000000001"/>
    <m/>
    <m/>
    <m/>
  </r>
  <r>
    <x v="9"/>
    <x v="9"/>
    <x v="1"/>
    <x v="1"/>
    <x v="57"/>
    <m/>
    <x v="85"/>
    <n v="7801.4040000000005"/>
    <m/>
    <m/>
    <m/>
  </r>
  <r>
    <x v="9"/>
    <x v="9"/>
    <x v="2"/>
    <x v="2"/>
    <x v="1"/>
    <m/>
    <x v="1"/>
    <n v="0"/>
    <m/>
    <m/>
    <m/>
  </r>
  <r>
    <x v="9"/>
    <x v="9"/>
    <x v="3"/>
    <x v="3"/>
    <x v="1"/>
    <m/>
    <x v="1"/>
    <n v="0"/>
    <m/>
    <m/>
    <m/>
  </r>
  <r>
    <x v="9"/>
    <x v="9"/>
    <x v="4"/>
    <x v="4"/>
    <x v="2"/>
    <m/>
    <x v="86"/>
    <n v="165.35999999999999"/>
    <m/>
    <m/>
    <m/>
  </r>
  <r>
    <x v="9"/>
    <x v="9"/>
    <x v="5"/>
    <x v="5"/>
    <x v="58"/>
    <m/>
    <x v="87"/>
    <n v="7800.5615999999991"/>
    <m/>
    <n v="7.0200000000113505E-2"/>
    <m/>
  </r>
  <r>
    <x v="9"/>
    <x v="9"/>
    <x v="6"/>
    <x v="6"/>
    <x v="59"/>
    <m/>
    <x v="88"/>
    <n v="7401.42"/>
    <m/>
    <m/>
    <m/>
  </r>
  <r>
    <x v="9"/>
    <x v="9"/>
    <x v="7"/>
    <x v="7"/>
    <x v="60"/>
    <m/>
    <x v="89"/>
    <n v="3480"/>
    <m/>
    <m/>
    <m/>
  </r>
  <r>
    <x v="9"/>
    <x v="9"/>
    <x v="8"/>
    <x v="8"/>
    <x v="6"/>
    <m/>
    <x v="90"/>
    <n v="362.85600000000005"/>
    <m/>
    <m/>
    <m/>
  </r>
  <r>
    <x v="9"/>
    <x v="9"/>
    <x v="9"/>
    <x v="9"/>
    <x v="7"/>
    <m/>
    <x v="91"/>
    <n v="1632.8519999999999"/>
    <m/>
    <m/>
    <m/>
  </r>
  <r>
    <x v="9"/>
    <x v="9"/>
    <x v="10"/>
    <x v="10"/>
    <x v="1"/>
    <m/>
    <x v="1"/>
    <n v="0"/>
    <m/>
    <m/>
    <m/>
  </r>
  <r>
    <x v="9"/>
    <x v="9"/>
    <x v="11"/>
    <x v="11"/>
    <x v="1"/>
    <m/>
    <x v="1"/>
    <n v="0"/>
    <m/>
    <m/>
    <m/>
  </r>
  <r>
    <x v="9"/>
    <x v="9"/>
    <x v="12"/>
    <x v="12"/>
    <x v="6"/>
    <m/>
    <x v="90"/>
    <n v="362.85600000000005"/>
    <m/>
    <m/>
    <m/>
  </r>
  <r>
    <x v="9"/>
    <x v="9"/>
    <x v="13"/>
    <x v="13"/>
    <x v="6"/>
    <m/>
    <x v="90"/>
    <n v="362.85600000000005"/>
    <m/>
    <m/>
    <m/>
  </r>
  <r>
    <x v="9"/>
    <x v="9"/>
    <x v="14"/>
    <x v="14"/>
    <x v="1"/>
    <m/>
    <x v="1"/>
    <n v="0"/>
    <m/>
    <m/>
    <m/>
  </r>
  <r>
    <x v="9"/>
    <x v="9"/>
    <x v="15"/>
    <x v="15"/>
    <x v="61"/>
    <m/>
    <x v="92"/>
    <n v="1200"/>
    <m/>
    <m/>
    <m/>
  </r>
  <r>
    <x v="9"/>
    <x v="9"/>
    <x v="16"/>
    <x v="16"/>
    <x v="1"/>
    <m/>
    <x v="1"/>
    <n v="0"/>
    <m/>
    <m/>
    <m/>
  </r>
  <r>
    <x v="9"/>
    <x v="9"/>
    <x v="17"/>
    <x v="17"/>
    <x v="1"/>
    <m/>
    <x v="1"/>
    <n v="0"/>
    <m/>
    <m/>
    <m/>
  </r>
  <r>
    <x v="9"/>
    <x v="9"/>
    <x v="18"/>
    <x v="3"/>
    <x v="1"/>
    <m/>
    <x v="1"/>
    <n v="0"/>
    <m/>
    <m/>
    <m/>
  </r>
  <r>
    <x v="9"/>
    <x v="9"/>
    <x v="19"/>
    <x v="18"/>
    <x v="9"/>
    <m/>
    <x v="93"/>
    <n v="399.14160000000004"/>
    <m/>
    <m/>
    <m/>
  </r>
  <r>
    <x v="9"/>
    <x v="9"/>
    <x v="20"/>
    <x v="19"/>
    <x v="62"/>
    <m/>
    <x v="94"/>
    <n v="868.56"/>
    <m/>
    <m/>
    <m/>
  </r>
  <r>
    <x v="10"/>
    <x v="10"/>
    <x v="0"/>
    <x v="0"/>
    <x v="50"/>
    <m/>
    <x v="95"/>
    <n v="2567.2799999999997"/>
    <m/>
    <m/>
    <m/>
  </r>
  <r>
    <x v="10"/>
    <x v="10"/>
    <x v="1"/>
    <x v="1"/>
    <x v="50"/>
    <m/>
    <x v="95"/>
    <n v="2567.2799999999997"/>
    <m/>
    <m/>
    <m/>
  </r>
  <r>
    <x v="10"/>
    <x v="10"/>
    <x v="2"/>
    <x v="2"/>
    <x v="1"/>
    <m/>
    <x v="1"/>
    <n v="0"/>
    <m/>
    <m/>
    <m/>
  </r>
  <r>
    <x v="10"/>
    <x v="10"/>
    <x v="3"/>
    <x v="3"/>
    <x v="1"/>
    <m/>
    <x v="1"/>
    <n v="0"/>
    <m/>
    <m/>
    <m/>
  </r>
  <r>
    <x v="10"/>
    <x v="10"/>
    <x v="4"/>
    <x v="4"/>
    <x v="2"/>
    <m/>
    <x v="1"/>
    <n v="0"/>
    <m/>
    <m/>
    <m/>
  </r>
  <r>
    <x v="10"/>
    <x v="10"/>
    <x v="5"/>
    <x v="5"/>
    <x v="63"/>
    <m/>
    <x v="96"/>
    <n v="2542.0319999999997"/>
    <m/>
    <n v="2.1040000000000134"/>
    <m/>
  </r>
  <r>
    <x v="10"/>
    <x v="10"/>
    <x v="6"/>
    <x v="6"/>
    <x v="64"/>
    <m/>
    <x v="97"/>
    <n v="2393.3999999999996"/>
    <m/>
    <m/>
    <m/>
  </r>
  <r>
    <x v="10"/>
    <x v="10"/>
    <x v="7"/>
    <x v="7"/>
    <x v="65"/>
    <m/>
    <x v="4"/>
    <n v="840"/>
    <m/>
    <m/>
    <m/>
  </r>
  <r>
    <x v="10"/>
    <x v="10"/>
    <x v="8"/>
    <x v="8"/>
    <x v="6"/>
    <m/>
    <x v="98"/>
    <n v="135.12"/>
    <m/>
    <m/>
    <m/>
  </r>
  <r>
    <x v="10"/>
    <x v="10"/>
    <x v="9"/>
    <x v="9"/>
    <x v="7"/>
    <m/>
    <x v="99"/>
    <n v="608.04"/>
    <m/>
    <m/>
    <m/>
  </r>
  <r>
    <x v="10"/>
    <x v="10"/>
    <x v="10"/>
    <x v="10"/>
    <x v="1"/>
    <m/>
    <x v="1"/>
    <n v="0"/>
    <m/>
    <m/>
    <m/>
  </r>
  <r>
    <x v="10"/>
    <x v="10"/>
    <x v="11"/>
    <x v="11"/>
    <x v="1"/>
    <m/>
    <x v="1"/>
    <n v="0"/>
    <m/>
    <m/>
    <m/>
  </r>
  <r>
    <x v="10"/>
    <x v="10"/>
    <x v="12"/>
    <x v="12"/>
    <x v="6"/>
    <m/>
    <x v="98"/>
    <n v="135.12"/>
    <m/>
    <m/>
    <m/>
  </r>
  <r>
    <x v="10"/>
    <x v="10"/>
    <x v="13"/>
    <x v="13"/>
    <x v="6"/>
    <m/>
    <x v="98"/>
    <n v="135.12"/>
    <m/>
    <m/>
    <m/>
  </r>
  <r>
    <x v="10"/>
    <x v="10"/>
    <x v="14"/>
    <x v="14"/>
    <x v="1"/>
    <m/>
    <x v="1"/>
    <n v="0"/>
    <m/>
    <m/>
    <m/>
  </r>
  <r>
    <x v="10"/>
    <x v="10"/>
    <x v="15"/>
    <x v="15"/>
    <x v="66"/>
    <m/>
    <x v="100"/>
    <n v="540"/>
    <m/>
    <m/>
    <m/>
  </r>
  <r>
    <x v="10"/>
    <x v="10"/>
    <x v="16"/>
    <x v="16"/>
    <x v="1"/>
    <m/>
    <x v="1"/>
    <n v="0"/>
    <m/>
    <m/>
    <m/>
  </r>
  <r>
    <x v="10"/>
    <x v="10"/>
    <x v="17"/>
    <x v="17"/>
    <x v="1"/>
    <m/>
    <x v="1"/>
    <n v="0"/>
    <m/>
    <m/>
    <m/>
  </r>
  <r>
    <x v="10"/>
    <x v="10"/>
    <x v="18"/>
    <x v="3"/>
    <x v="1"/>
    <m/>
    <x v="1"/>
    <n v="0"/>
    <m/>
    <m/>
    <m/>
  </r>
  <r>
    <x v="10"/>
    <x v="10"/>
    <x v="19"/>
    <x v="18"/>
    <x v="9"/>
    <m/>
    <x v="101"/>
    <n v="148.63200000000001"/>
    <m/>
    <m/>
    <m/>
  </r>
  <r>
    <x v="10"/>
    <x v="10"/>
    <x v="20"/>
    <x v="19"/>
    <x v="67"/>
    <m/>
    <x v="102"/>
    <n v="338.04"/>
    <m/>
    <m/>
    <m/>
  </r>
  <r>
    <x v="11"/>
    <x v="11"/>
    <x v="0"/>
    <x v="0"/>
    <x v="44"/>
    <m/>
    <x v="103"/>
    <n v="762.43679999999995"/>
    <m/>
    <m/>
    <m/>
  </r>
  <r>
    <x v="11"/>
    <x v="11"/>
    <x v="1"/>
    <x v="1"/>
    <x v="44"/>
    <m/>
    <x v="103"/>
    <n v="762.43679999999995"/>
    <m/>
    <m/>
    <m/>
  </r>
  <r>
    <x v="11"/>
    <x v="11"/>
    <x v="2"/>
    <x v="2"/>
    <x v="1"/>
    <m/>
    <x v="1"/>
    <n v="0"/>
    <m/>
    <m/>
    <m/>
  </r>
  <r>
    <x v="11"/>
    <x v="11"/>
    <x v="3"/>
    <x v="3"/>
    <x v="1"/>
    <m/>
    <x v="1"/>
    <n v="0"/>
    <m/>
    <m/>
    <m/>
  </r>
  <r>
    <x v="11"/>
    <x v="11"/>
    <x v="4"/>
    <x v="4"/>
    <x v="2"/>
    <m/>
    <x v="1"/>
    <n v="0"/>
    <m/>
    <m/>
    <m/>
  </r>
  <r>
    <x v="11"/>
    <x v="11"/>
    <x v="5"/>
    <x v="5"/>
    <x v="68"/>
    <m/>
    <x v="104"/>
    <n v="760.27535999999998"/>
    <m/>
    <n v="0.18012000000000228"/>
    <m/>
  </r>
  <r>
    <x v="11"/>
    <x v="11"/>
    <x v="6"/>
    <x v="6"/>
    <x v="69"/>
    <m/>
    <x v="105"/>
    <n v="713.68200000000002"/>
    <m/>
    <m/>
    <m/>
  </r>
  <r>
    <x v="11"/>
    <x v="11"/>
    <x v="7"/>
    <x v="7"/>
    <x v="70"/>
    <m/>
    <x v="106"/>
    <n v="84"/>
    <m/>
    <m/>
    <m/>
  </r>
  <r>
    <x v="11"/>
    <x v="11"/>
    <x v="8"/>
    <x v="8"/>
    <x v="6"/>
    <m/>
    <x v="107"/>
    <n v="42.357600000000005"/>
    <m/>
    <m/>
    <m/>
  </r>
  <r>
    <x v="11"/>
    <x v="11"/>
    <x v="9"/>
    <x v="9"/>
    <x v="7"/>
    <m/>
    <x v="108"/>
    <n v="190.60919999999999"/>
    <m/>
    <m/>
    <m/>
  </r>
  <r>
    <x v="11"/>
    <x v="11"/>
    <x v="10"/>
    <x v="10"/>
    <x v="1"/>
    <m/>
    <x v="1"/>
    <n v="0"/>
    <m/>
    <m/>
    <m/>
  </r>
  <r>
    <x v="11"/>
    <x v="11"/>
    <x v="11"/>
    <x v="11"/>
    <x v="1"/>
    <m/>
    <x v="1"/>
    <n v="0"/>
    <m/>
    <m/>
    <m/>
  </r>
  <r>
    <x v="11"/>
    <x v="11"/>
    <x v="12"/>
    <x v="12"/>
    <x v="6"/>
    <m/>
    <x v="107"/>
    <n v="42.357600000000005"/>
    <m/>
    <m/>
    <m/>
  </r>
  <r>
    <x v="11"/>
    <x v="11"/>
    <x v="13"/>
    <x v="13"/>
    <x v="6"/>
    <m/>
    <x v="107"/>
    <n v="42.357600000000005"/>
    <m/>
    <m/>
    <m/>
  </r>
  <r>
    <x v="11"/>
    <x v="11"/>
    <x v="14"/>
    <x v="14"/>
    <x v="1"/>
    <m/>
    <x v="1"/>
    <n v="0"/>
    <m/>
    <m/>
    <m/>
  </r>
  <r>
    <x v="11"/>
    <x v="11"/>
    <x v="15"/>
    <x v="15"/>
    <x v="71"/>
    <m/>
    <x v="109"/>
    <n v="312"/>
    <m/>
    <m/>
    <m/>
  </r>
  <r>
    <x v="11"/>
    <x v="11"/>
    <x v="16"/>
    <x v="16"/>
    <x v="1"/>
    <m/>
    <x v="1"/>
    <n v="0"/>
    <m/>
    <m/>
    <m/>
  </r>
  <r>
    <x v="11"/>
    <x v="11"/>
    <x v="17"/>
    <x v="17"/>
    <x v="1"/>
    <m/>
    <x v="1"/>
    <n v="0"/>
    <m/>
    <m/>
    <m/>
  </r>
  <r>
    <x v="11"/>
    <x v="11"/>
    <x v="18"/>
    <x v="3"/>
    <x v="1"/>
    <m/>
    <x v="1"/>
    <n v="0"/>
    <m/>
    <m/>
    <m/>
  </r>
  <r>
    <x v="11"/>
    <x v="11"/>
    <x v="19"/>
    <x v="18"/>
    <x v="9"/>
    <m/>
    <x v="110"/>
    <n v="46.593359999999997"/>
    <m/>
    <m/>
    <m/>
  </r>
  <r>
    <x v="11"/>
    <x v="11"/>
    <x v="20"/>
    <x v="19"/>
    <x v="72"/>
    <m/>
    <x v="111"/>
    <n v="148.32"/>
    <m/>
    <m/>
    <m/>
  </r>
  <r>
    <x v="12"/>
    <x v="12"/>
    <x v="0"/>
    <x v="0"/>
    <x v="50"/>
    <m/>
    <x v="112"/>
    <n v="2415.8879999999999"/>
    <m/>
    <m/>
    <m/>
  </r>
  <r>
    <x v="12"/>
    <x v="12"/>
    <x v="1"/>
    <x v="1"/>
    <x v="50"/>
    <m/>
    <x v="112"/>
    <n v="2415.8879999999999"/>
    <m/>
    <m/>
    <m/>
  </r>
  <r>
    <x v="12"/>
    <x v="12"/>
    <x v="2"/>
    <x v="2"/>
    <x v="1"/>
    <m/>
    <x v="1"/>
    <n v="0"/>
    <m/>
    <m/>
    <m/>
  </r>
  <r>
    <x v="12"/>
    <x v="12"/>
    <x v="3"/>
    <x v="3"/>
    <x v="1"/>
    <m/>
    <x v="1"/>
    <n v="0"/>
    <m/>
    <m/>
    <m/>
  </r>
  <r>
    <x v="12"/>
    <x v="12"/>
    <x v="4"/>
    <x v="4"/>
    <x v="2"/>
    <m/>
    <x v="1"/>
    <n v="0"/>
    <m/>
    <m/>
    <m/>
  </r>
  <r>
    <x v="12"/>
    <x v="12"/>
    <x v="5"/>
    <x v="5"/>
    <x v="73"/>
    <m/>
    <x v="113"/>
    <n v="2413.5072"/>
    <m/>
    <n v="0.19839999999999236"/>
    <m/>
  </r>
  <r>
    <x v="12"/>
    <x v="12"/>
    <x v="6"/>
    <x v="6"/>
    <x v="74"/>
    <m/>
    <x v="114"/>
    <n v="2273.64"/>
    <m/>
    <m/>
    <m/>
  </r>
  <r>
    <x v="12"/>
    <x v="12"/>
    <x v="7"/>
    <x v="7"/>
    <x v="75"/>
    <m/>
    <x v="78"/>
    <n v="720"/>
    <m/>
    <m/>
    <m/>
  </r>
  <r>
    <x v="12"/>
    <x v="12"/>
    <x v="8"/>
    <x v="8"/>
    <x v="6"/>
    <m/>
    <x v="115"/>
    <n v="127.152"/>
    <m/>
    <m/>
    <m/>
  </r>
  <r>
    <x v="12"/>
    <x v="12"/>
    <x v="9"/>
    <x v="9"/>
    <x v="7"/>
    <m/>
    <x v="116"/>
    <n v="572.18399999999997"/>
    <m/>
    <m/>
    <m/>
  </r>
  <r>
    <x v="12"/>
    <x v="12"/>
    <x v="10"/>
    <x v="10"/>
    <x v="1"/>
    <m/>
    <x v="1"/>
    <n v="0"/>
    <m/>
    <m/>
    <m/>
  </r>
  <r>
    <x v="12"/>
    <x v="12"/>
    <x v="11"/>
    <x v="11"/>
    <x v="1"/>
    <m/>
    <x v="1"/>
    <n v="0"/>
    <m/>
    <m/>
    <m/>
  </r>
  <r>
    <x v="12"/>
    <x v="12"/>
    <x v="12"/>
    <x v="12"/>
    <x v="6"/>
    <m/>
    <x v="115"/>
    <n v="127.152"/>
    <m/>
    <m/>
    <m/>
  </r>
  <r>
    <x v="12"/>
    <x v="12"/>
    <x v="13"/>
    <x v="13"/>
    <x v="6"/>
    <m/>
    <x v="115"/>
    <n v="127.152"/>
    <m/>
    <m/>
    <m/>
  </r>
  <r>
    <x v="12"/>
    <x v="12"/>
    <x v="14"/>
    <x v="14"/>
    <x v="1"/>
    <m/>
    <x v="1"/>
    <n v="0"/>
    <m/>
    <m/>
    <m/>
  </r>
  <r>
    <x v="12"/>
    <x v="12"/>
    <x v="15"/>
    <x v="15"/>
    <x v="76"/>
    <m/>
    <x v="81"/>
    <n v="600"/>
    <m/>
    <m/>
    <m/>
  </r>
  <r>
    <x v="12"/>
    <x v="12"/>
    <x v="16"/>
    <x v="16"/>
    <x v="1"/>
    <m/>
    <x v="1"/>
    <n v="0"/>
    <m/>
    <m/>
    <m/>
  </r>
  <r>
    <x v="12"/>
    <x v="12"/>
    <x v="17"/>
    <x v="17"/>
    <x v="1"/>
    <m/>
    <x v="1"/>
    <n v="0"/>
    <m/>
    <m/>
    <m/>
  </r>
  <r>
    <x v="12"/>
    <x v="12"/>
    <x v="18"/>
    <x v="3"/>
    <x v="1"/>
    <m/>
    <x v="1"/>
    <n v="0"/>
    <m/>
    <m/>
    <m/>
  </r>
  <r>
    <x v="12"/>
    <x v="12"/>
    <x v="19"/>
    <x v="18"/>
    <x v="9"/>
    <m/>
    <x v="117"/>
    <n v="139.86719999999997"/>
    <m/>
    <m/>
    <m/>
  </r>
  <r>
    <x v="12"/>
    <x v="12"/>
    <x v="20"/>
    <x v="19"/>
    <x v="77"/>
    <m/>
    <x v="118"/>
    <n v="318.24"/>
    <m/>
    <m/>
    <m/>
  </r>
  <r>
    <x v="13"/>
    <x v="13"/>
    <x v="0"/>
    <x v="0"/>
    <x v="44"/>
    <m/>
    <x v="119"/>
    <n v="796.60799999999995"/>
    <m/>
    <m/>
    <m/>
  </r>
  <r>
    <x v="13"/>
    <x v="13"/>
    <x v="1"/>
    <x v="1"/>
    <x v="44"/>
    <m/>
    <x v="119"/>
    <n v="796.60799999999995"/>
    <m/>
    <m/>
    <m/>
  </r>
  <r>
    <x v="13"/>
    <x v="13"/>
    <x v="2"/>
    <x v="2"/>
    <x v="1"/>
    <m/>
    <x v="1"/>
    <n v="0"/>
    <m/>
    <m/>
    <m/>
  </r>
  <r>
    <x v="13"/>
    <x v="13"/>
    <x v="3"/>
    <x v="3"/>
    <x v="1"/>
    <m/>
    <x v="1"/>
    <n v="0"/>
    <m/>
    <m/>
    <m/>
  </r>
  <r>
    <x v="13"/>
    <x v="13"/>
    <x v="4"/>
    <x v="4"/>
    <x v="2"/>
    <m/>
    <x v="1"/>
    <n v="0"/>
    <m/>
    <m/>
    <m/>
  </r>
  <r>
    <x v="13"/>
    <x v="13"/>
    <x v="5"/>
    <x v="5"/>
    <x v="78"/>
    <m/>
    <x v="120"/>
    <n v="800.60159999999996"/>
    <m/>
    <n v="-0.33279999999999177"/>
    <m/>
  </r>
  <r>
    <x v="13"/>
    <x v="13"/>
    <x v="6"/>
    <x v="6"/>
    <x v="79"/>
    <m/>
    <x v="121"/>
    <n v="751.92"/>
    <m/>
    <m/>
    <m/>
  </r>
  <r>
    <x v="13"/>
    <x v="13"/>
    <x v="7"/>
    <x v="7"/>
    <x v="80"/>
    <m/>
    <x v="60"/>
    <n v="96"/>
    <m/>
    <m/>
    <m/>
  </r>
  <r>
    <x v="13"/>
    <x v="13"/>
    <x v="8"/>
    <x v="8"/>
    <x v="6"/>
    <m/>
    <x v="122"/>
    <n v="44.256"/>
    <m/>
    <m/>
    <m/>
  </r>
  <r>
    <x v="13"/>
    <x v="13"/>
    <x v="9"/>
    <x v="9"/>
    <x v="7"/>
    <m/>
    <x v="123"/>
    <n v="199.15199999999999"/>
    <m/>
    <m/>
    <m/>
  </r>
  <r>
    <x v="13"/>
    <x v="13"/>
    <x v="10"/>
    <x v="10"/>
    <x v="1"/>
    <m/>
    <x v="1"/>
    <n v="0"/>
    <m/>
    <m/>
    <m/>
  </r>
  <r>
    <x v="13"/>
    <x v="13"/>
    <x v="11"/>
    <x v="11"/>
    <x v="1"/>
    <m/>
    <x v="1"/>
    <n v="0"/>
    <m/>
    <m/>
    <m/>
  </r>
  <r>
    <x v="13"/>
    <x v="13"/>
    <x v="12"/>
    <x v="12"/>
    <x v="6"/>
    <m/>
    <x v="122"/>
    <n v="44.256"/>
    <m/>
    <m/>
    <m/>
  </r>
  <r>
    <x v="13"/>
    <x v="13"/>
    <x v="13"/>
    <x v="13"/>
    <x v="6"/>
    <m/>
    <x v="122"/>
    <n v="44.256"/>
    <m/>
    <m/>
    <m/>
  </r>
  <r>
    <x v="13"/>
    <x v="13"/>
    <x v="14"/>
    <x v="14"/>
    <x v="1"/>
    <m/>
    <x v="1"/>
    <n v="0"/>
    <m/>
    <m/>
    <m/>
  </r>
  <r>
    <x v="13"/>
    <x v="13"/>
    <x v="15"/>
    <x v="15"/>
    <x v="81"/>
    <m/>
    <x v="124"/>
    <n v="324"/>
    <m/>
    <m/>
    <m/>
  </r>
  <r>
    <x v="13"/>
    <x v="13"/>
    <x v="16"/>
    <x v="16"/>
    <x v="1"/>
    <m/>
    <x v="1"/>
    <n v="0"/>
    <m/>
    <m/>
    <m/>
  </r>
  <r>
    <x v="13"/>
    <x v="13"/>
    <x v="17"/>
    <x v="17"/>
    <x v="1"/>
    <m/>
    <x v="1"/>
    <n v="0"/>
    <m/>
    <m/>
    <m/>
  </r>
  <r>
    <x v="13"/>
    <x v="13"/>
    <x v="18"/>
    <x v="3"/>
    <x v="1"/>
    <m/>
    <x v="1"/>
    <n v="0"/>
    <m/>
    <m/>
    <m/>
  </r>
  <r>
    <x v="13"/>
    <x v="13"/>
    <x v="19"/>
    <x v="18"/>
    <x v="9"/>
    <m/>
    <x v="125"/>
    <n v="48.681600000000003"/>
    <m/>
    <m/>
    <m/>
  </r>
  <r>
    <x v="13"/>
    <x v="13"/>
    <x v="20"/>
    <x v="19"/>
    <x v="82"/>
    <m/>
    <x v="126"/>
    <n v="155.04"/>
    <m/>
    <m/>
    <m/>
  </r>
  <r>
    <x v="14"/>
    <x v="14"/>
    <x v="0"/>
    <x v="0"/>
    <x v="44"/>
    <m/>
    <x v="127"/>
    <n v="783.21600000000001"/>
    <m/>
    <m/>
    <m/>
  </r>
  <r>
    <x v="14"/>
    <x v="14"/>
    <x v="1"/>
    <x v="1"/>
    <x v="44"/>
    <m/>
    <x v="127"/>
    <n v="783.21600000000001"/>
    <m/>
    <m/>
    <m/>
  </r>
  <r>
    <x v="14"/>
    <x v="14"/>
    <x v="2"/>
    <x v="2"/>
    <x v="1"/>
    <m/>
    <x v="1"/>
    <n v="0"/>
    <m/>
    <m/>
    <m/>
  </r>
  <r>
    <x v="14"/>
    <x v="14"/>
    <x v="3"/>
    <x v="3"/>
    <x v="1"/>
    <m/>
    <x v="1"/>
    <n v="0"/>
    <m/>
    <m/>
    <m/>
  </r>
  <r>
    <x v="14"/>
    <x v="14"/>
    <x v="4"/>
    <x v="4"/>
    <x v="2"/>
    <m/>
    <x v="1"/>
    <n v="0"/>
    <m/>
    <m/>
    <m/>
  </r>
  <r>
    <x v="14"/>
    <x v="14"/>
    <x v="5"/>
    <x v="5"/>
    <x v="83"/>
    <m/>
    <x v="128"/>
    <n v="782.20319999999992"/>
    <m/>
    <n v="8.4400000000002251E-2"/>
    <m/>
  </r>
  <r>
    <x v="14"/>
    <x v="14"/>
    <x v="6"/>
    <x v="6"/>
    <x v="84"/>
    <m/>
    <x v="129"/>
    <n v="734.34"/>
    <m/>
    <m/>
    <m/>
  </r>
  <r>
    <x v="14"/>
    <x v="14"/>
    <x v="7"/>
    <x v="7"/>
    <x v="85"/>
    <m/>
    <x v="60"/>
    <n v="96"/>
    <m/>
    <m/>
    <m/>
  </r>
  <r>
    <x v="14"/>
    <x v="14"/>
    <x v="8"/>
    <x v="8"/>
    <x v="6"/>
    <m/>
    <x v="130"/>
    <n v="43.512"/>
    <m/>
    <m/>
    <m/>
  </r>
  <r>
    <x v="14"/>
    <x v="14"/>
    <x v="9"/>
    <x v="9"/>
    <x v="7"/>
    <m/>
    <x v="131"/>
    <n v="195.804"/>
    <m/>
    <m/>
    <m/>
  </r>
  <r>
    <x v="14"/>
    <x v="14"/>
    <x v="10"/>
    <x v="10"/>
    <x v="1"/>
    <m/>
    <x v="1"/>
    <n v="0"/>
    <m/>
    <m/>
    <m/>
  </r>
  <r>
    <x v="14"/>
    <x v="14"/>
    <x v="11"/>
    <x v="11"/>
    <x v="1"/>
    <m/>
    <x v="1"/>
    <n v="0"/>
    <m/>
    <m/>
    <m/>
  </r>
  <r>
    <x v="14"/>
    <x v="14"/>
    <x v="12"/>
    <x v="12"/>
    <x v="6"/>
    <m/>
    <x v="130"/>
    <n v="43.512"/>
    <m/>
    <m/>
    <m/>
  </r>
  <r>
    <x v="14"/>
    <x v="14"/>
    <x v="13"/>
    <x v="13"/>
    <x v="6"/>
    <m/>
    <x v="130"/>
    <n v="43.512"/>
    <m/>
    <m/>
    <m/>
  </r>
  <r>
    <x v="14"/>
    <x v="14"/>
    <x v="14"/>
    <x v="14"/>
    <x v="1"/>
    <m/>
    <x v="1"/>
    <n v="0"/>
    <m/>
    <m/>
    <m/>
  </r>
  <r>
    <x v="14"/>
    <x v="14"/>
    <x v="15"/>
    <x v="15"/>
    <x v="86"/>
    <m/>
    <x v="109"/>
    <n v="312"/>
    <m/>
    <m/>
    <m/>
  </r>
  <r>
    <x v="14"/>
    <x v="14"/>
    <x v="16"/>
    <x v="16"/>
    <x v="1"/>
    <m/>
    <x v="1"/>
    <n v="0"/>
    <m/>
    <m/>
    <m/>
  </r>
  <r>
    <x v="14"/>
    <x v="14"/>
    <x v="17"/>
    <x v="17"/>
    <x v="1"/>
    <m/>
    <x v="1"/>
    <n v="0"/>
    <m/>
    <m/>
    <m/>
  </r>
  <r>
    <x v="14"/>
    <x v="14"/>
    <x v="18"/>
    <x v="3"/>
    <x v="1"/>
    <m/>
    <x v="1"/>
    <n v="0"/>
    <m/>
    <m/>
    <m/>
  </r>
  <r>
    <x v="14"/>
    <x v="14"/>
    <x v="19"/>
    <x v="18"/>
    <x v="9"/>
    <m/>
    <x v="132"/>
    <n v="47.863199999999999"/>
    <m/>
    <m/>
    <m/>
  </r>
  <r>
    <x v="14"/>
    <x v="14"/>
    <x v="20"/>
    <x v="19"/>
    <x v="87"/>
    <m/>
    <x v="133"/>
    <n v="152.28"/>
    <m/>
    <m/>
    <m/>
  </r>
  <r>
    <x v="15"/>
    <x v="15"/>
    <x v="0"/>
    <x v="0"/>
    <x v="88"/>
    <m/>
    <x v="134"/>
    <n v="737.93999999999983"/>
    <m/>
    <m/>
    <m/>
  </r>
  <r>
    <x v="15"/>
    <x v="15"/>
    <x v="1"/>
    <x v="1"/>
    <x v="88"/>
    <m/>
    <x v="134"/>
    <n v="737.93999999999983"/>
    <m/>
    <m/>
    <m/>
  </r>
  <r>
    <x v="15"/>
    <x v="15"/>
    <x v="2"/>
    <x v="2"/>
    <x v="1"/>
    <m/>
    <x v="1"/>
    <n v="0"/>
    <m/>
    <m/>
    <m/>
  </r>
  <r>
    <x v="15"/>
    <x v="15"/>
    <x v="3"/>
    <x v="3"/>
    <x v="1"/>
    <m/>
    <x v="1"/>
    <n v="0"/>
    <m/>
    <m/>
    <m/>
  </r>
  <r>
    <x v="15"/>
    <x v="15"/>
    <x v="4"/>
    <x v="4"/>
    <x v="2"/>
    <m/>
    <x v="1"/>
    <n v="0"/>
    <m/>
    <m/>
    <m/>
  </r>
  <r>
    <x v="15"/>
    <x v="15"/>
    <x v="5"/>
    <x v="5"/>
    <x v="89"/>
    <m/>
    <x v="135"/>
    <n v="734.64480000000003"/>
    <m/>
    <n v="0.27459999999999241"/>
    <m/>
  </r>
  <r>
    <x v="15"/>
    <x v="15"/>
    <x v="6"/>
    <x v="6"/>
    <x v="90"/>
    <m/>
    <x v="136"/>
    <n v="688.26"/>
    <m/>
    <m/>
    <m/>
  </r>
  <r>
    <x v="15"/>
    <x v="15"/>
    <x v="7"/>
    <x v="7"/>
    <x v="91"/>
    <m/>
    <x v="137"/>
    <n v="36"/>
    <m/>
    <m/>
    <m/>
  </r>
  <r>
    <x v="15"/>
    <x v="15"/>
    <x v="8"/>
    <x v="8"/>
    <x v="6"/>
    <m/>
    <x v="138"/>
    <n v="42.167999999999999"/>
    <m/>
    <m/>
    <m/>
  </r>
  <r>
    <x v="15"/>
    <x v="15"/>
    <x v="9"/>
    <x v="9"/>
    <x v="7"/>
    <m/>
    <x v="139"/>
    <n v="189.75599999999997"/>
    <m/>
    <m/>
    <m/>
  </r>
  <r>
    <x v="15"/>
    <x v="15"/>
    <x v="10"/>
    <x v="10"/>
    <x v="1"/>
    <m/>
    <x v="1"/>
    <n v="0"/>
    <m/>
    <m/>
    <m/>
  </r>
  <r>
    <x v="15"/>
    <x v="15"/>
    <x v="11"/>
    <x v="11"/>
    <x v="1"/>
    <m/>
    <x v="1"/>
    <n v="0"/>
    <m/>
    <m/>
    <m/>
  </r>
  <r>
    <x v="15"/>
    <x v="15"/>
    <x v="12"/>
    <x v="12"/>
    <x v="6"/>
    <m/>
    <x v="138"/>
    <n v="42.167999999999999"/>
    <m/>
    <m/>
    <m/>
  </r>
  <r>
    <x v="15"/>
    <x v="15"/>
    <x v="13"/>
    <x v="13"/>
    <x v="6"/>
    <m/>
    <x v="138"/>
    <n v="42.167999999999999"/>
    <m/>
    <m/>
    <m/>
  </r>
  <r>
    <x v="15"/>
    <x v="15"/>
    <x v="14"/>
    <x v="14"/>
    <x v="1"/>
    <m/>
    <x v="1"/>
    <n v="0"/>
    <m/>
    <m/>
    <m/>
  </r>
  <r>
    <x v="15"/>
    <x v="15"/>
    <x v="15"/>
    <x v="15"/>
    <x v="92"/>
    <m/>
    <x v="72"/>
    <n v="336"/>
    <m/>
    <m/>
    <m/>
  </r>
  <r>
    <x v="15"/>
    <x v="15"/>
    <x v="16"/>
    <x v="16"/>
    <x v="1"/>
    <m/>
    <x v="1"/>
    <n v="0"/>
    <m/>
    <m/>
    <m/>
  </r>
  <r>
    <x v="15"/>
    <x v="15"/>
    <x v="17"/>
    <x v="17"/>
    <x v="1"/>
    <m/>
    <x v="1"/>
    <n v="0"/>
    <m/>
    <m/>
    <m/>
  </r>
  <r>
    <x v="15"/>
    <x v="15"/>
    <x v="18"/>
    <x v="3"/>
    <x v="1"/>
    <m/>
    <x v="1"/>
    <n v="0"/>
    <m/>
    <m/>
    <m/>
  </r>
  <r>
    <x v="15"/>
    <x v="15"/>
    <x v="19"/>
    <x v="18"/>
    <x v="9"/>
    <m/>
    <x v="140"/>
    <n v="46.384799999999998"/>
    <m/>
    <m/>
    <m/>
  </r>
  <r>
    <x v="15"/>
    <x v="15"/>
    <x v="20"/>
    <x v="19"/>
    <x v="93"/>
    <m/>
    <x v="141"/>
    <n v="147.60000000000002"/>
    <m/>
    <m/>
    <m/>
  </r>
  <r>
    <x v="16"/>
    <x v="16"/>
    <x v="0"/>
    <x v="0"/>
    <x v="44"/>
    <m/>
    <x v="142"/>
    <n v="794.01600000000008"/>
    <m/>
    <m/>
    <m/>
  </r>
  <r>
    <x v="16"/>
    <x v="16"/>
    <x v="1"/>
    <x v="1"/>
    <x v="44"/>
    <m/>
    <x v="142"/>
    <n v="794.01600000000008"/>
    <m/>
    <m/>
    <m/>
  </r>
  <r>
    <x v="16"/>
    <x v="16"/>
    <x v="2"/>
    <x v="2"/>
    <x v="1"/>
    <m/>
    <x v="1"/>
    <n v="0"/>
    <m/>
    <m/>
    <m/>
  </r>
  <r>
    <x v="16"/>
    <x v="16"/>
    <x v="3"/>
    <x v="3"/>
    <x v="1"/>
    <m/>
    <x v="1"/>
    <n v="0"/>
    <m/>
    <m/>
    <m/>
  </r>
  <r>
    <x v="16"/>
    <x v="16"/>
    <x v="4"/>
    <x v="4"/>
    <x v="2"/>
    <m/>
    <x v="1"/>
    <n v="0"/>
    <m/>
    <m/>
    <m/>
  </r>
  <r>
    <x v="16"/>
    <x v="16"/>
    <x v="5"/>
    <x v="5"/>
    <x v="94"/>
    <m/>
    <x v="143"/>
    <n v="799.36320000000001"/>
    <m/>
    <n v="-0.44559999999999889"/>
    <m/>
  </r>
  <r>
    <x v="16"/>
    <x v="16"/>
    <x v="6"/>
    <x v="6"/>
    <x v="95"/>
    <m/>
    <x v="144"/>
    <n v="750.84000000000015"/>
    <m/>
    <m/>
    <m/>
  </r>
  <r>
    <x v="16"/>
    <x v="16"/>
    <x v="7"/>
    <x v="7"/>
    <x v="96"/>
    <m/>
    <x v="60"/>
    <n v="96"/>
    <m/>
    <m/>
    <m/>
  </r>
  <r>
    <x v="16"/>
    <x v="16"/>
    <x v="8"/>
    <x v="8"/>
    <x v="6"/>
    <m/>
    <x v="145"/>
    <n v="44.112000000000002"/>
    <m/>
    <m/>
    <m/>
  </r>
  <r>
    <x v="16"/>
    <x v="16"/>
    <x v="9"/>
    <x v="9"/>
    <x v="7"/>
    <m/>
    <x v="146"/>
    <n v="198.50400000000002"/>
    <m/>
    <m/>
    <m/>
  </r>
  <r>
    <x v="16"/>
    <x v="16"/>
    <x v="10"/>
    <x v="10"/>
    <x v="1"/>
    <m/>
    <x v="1"/>
    <n v="0"/>
    <m/>
    <m/>
    <m/>
  </r>
  <r>
    <x v="16"/>
    <x v="16"/>
    <x v="11"/>
    <x v="11"/>
    <x v="1"/>
    <m/>
    <x v="1"/>
    <n v="0"/>
    <m/>
    <m/>
    <m/>
  </r>
  <r>
    <x v="16"/>
    <x v="16"/>
    <x v="12"/>
    <x v="12"/>
    <x v="6"/>
    <m/>
    <x v="145"/>
    <n v="44.112000000000002"/>
    <m/>
    <m/>
    <m/>
  </r>
  <r>
    <x v="16"/>
    <x v="16"/>
    <x v="13"/>
    <x v="13"/>
    <x v="6"/>
    <m/>
    <x v="145"/>
    <n v="44.112000000000002"/>
    <m/>
    <m/>
    <m/>
  </r>
  <r>
    <x v="16"/>
    <x v="16"/>
    <x v="14"/>
    <x v="14"/>
    <x v="1"/>
    <m/>
    <x v="1"/>
    <n v="0"/>
    <m/>
    <m/>
    <m/>
  </r>
  <r>
    <x v="16"/>
    <x v="16"/>
    <x v="15"/>
    <x v="15"/>
    <x v="97"/>
    <m/>
    <x v="124"/>
    <n v="324"/>
    <m/>
    <m/>
    <m/>
  </r>
  <r>
    <x v="16"/>
    <x v="16"/>
    <x v="16"/>
    <x v="16"/>
    <x v="1"/>
    <m/>
    <x v="1"/>
    <n v="0"/>
    <m/>
    <m/>
    <m/>
  </r>
  <r>
    <x v="16"/>
    <x v="16"/>
    <x v="17"/>
    <x v="17"/>
    <x v="1"/>
    <m/>
    <x v="1"/>
    <n v="0"/>
    <m/>
    <m/>
    <m/>
  </r>
  <r>
    <x v="16"/>
    <x v="16"/>
    <x v="18"/>
    <x v="3"/>
    <x v="1"/>
    <m/>
    <x v="1"/>
    <n v="0"/>
    <m/>
    <m/>
    <m/>
  </r>
  <r>
    <x v="16"/>
    <x v="16"/>
    <x v="19"/>
    <x v="18"/>
    <x v="9"/>
    <m/>
    <x v="147"/>
    <n v="48.523199999999996"/>
    <m/>
    <m/>
    <m/>
  </r>
  <r>
    <x v="16"/>
    <x v="16"/>
    <x v="20"/>
    <x v="19"/>
    <x v="98"/>
    <m/>
    <x v="148"/>
    <n v="154.32"/>
    <m/>
    <m/>
    <m/>
  </r>
  <r>
    <x v="17"/>
    <x v="17"/>
    <x v="0"/>
    <x v="0"/>
    <x v="99"/>
    <m/>
    <x v="149"/>
    <n v="2838.1008000000002"/>
    <m/>
    <m/>
    <m/>
  </r>
  <r>
    <x v="17"/>
    <x v="17"/>
    <x v="1"/>
    <x v="1"/>
    <x v="0"/>
    <m/>
    <x v="150"/>
    <n v="2683.6608000000001"/>
    <m/>
    <m/>
    <m/>
  </r>
  <r>
    <x v="17"/>
    <x v="17"/>
    <x v="2"/>
    <x v="2"/>
    <x v="1"/>
    <m/>
    <x v="1"/>
    <n v="0"/>
    <m/>
    <m/>
    <m/>
  </r>
  <r>
    <x v="17"/>
    <x v="17"/>
    <x v="3"/>
    <x v="3"/>
    <x v="1"/>
    <m/>
    <x v="1"/>
    <n v="0"/>
    <m/>
    <m/>
    <m/>
  </r>
  <r>
    <x v="17"/>
    <x v="17"/>
    <x v="4"/>
    <x v="4"/>
    <x v="2"/>
    <m/>
    <x v="151"/>
    <n v="154.44"/>
    <m/>
    <m/>
    <m/>
  </r>
  <r>
    <x v="17"/>
    <x v="17"/>
    <x v="5"/>
    <x v="5"/>
    <x v="100"/>
    <m/>
    <x v="152"/>
    <n v="2677.6166400000002"/>
    <m/>
    <n v="0.50368000000000279"/>
    <m/>
  </r>
  <r>
    <x v="17"/>
    <x v="17"/>
    <x v="6"/>
    <x v="6"/>
    <x v="101"/>
    <m/>
    <x v="153"/>
    <n v="2503.9680000000003"/>
    <m/>
    <m/>
    <m/>
  </r>
  <r>
    <x v="17"/>
    <x v="17"/>
    <x v="7"/>
    <x v="7"/>
    <x v="102"/>
    <m/>
    <x v="78"/>
    <n v="720"/>
    <m/>
    <m/>
    <m/>
  </r>
  <r>
    <x v="17"/>
    <x v="17"/>
    <x v="8"/>
    <x v="8"/>
    <x v="6"/>
    <m/>
    <x v="154"/>
    <n v="157.86240000000001"/>
    <m/>
    <m/>
    <m/>
  </r>
  <r>
    <x v="17"/>
    <x v="17"/>
    <x v="9"/>
    <x v="9"/>
    <x v="7"/>
    <m/>
    <x v="155"/>
    <n v="710.38080000000002"/>
    <m/>
    <m/>
    <m/>
  </r>
  <r>
    <x v="17"/>
    <x v="17"/>
    <x v="10"/>
    <x v="10"/>
    <x v="1"/>
    <m/>
    <x v="1"/>
    <n v="0"/>
    <m/>
    <m/>
    <m/>
  </r>
  <r>
    <x v="17"/>
    <x v="17"/>
    <x v="11"/>
    <x v="11"/>
    <x v="1"/>
    <m/>
    <x v="1"/>
    <n v="0"/>
    <m/>
    <m/>
    <m/>
  </r>
  <r>
    <x v="17"/>
    <x v="17"/>
    <x v="12"/>
    <x v="12"/>
    <x v="6"/>
    <m/>
    <x v="154"/>
    <n v="157.86240000000001"/>
    <m/>
    <m/>
    <m/>
  </r>
  <r>
    <x v="17"/>
    <x v="17"/>
    <x v="13"/>
    <x v="13"/>
    <x v="6"/>
    <m/>
    <x v="154"/>
    <n v="157.86240000000001"/>
    <m/>
    <m/>
    <m/>
  </r>
  <r>
    <x v="17"/>
    <x v="17"/>
    <x v="14"/>
    <x v="14"/>
    <x v="1"/>
    <m/>
    <x v="1"/>
    <n v="0"/>
    <m/>
    <m/>
    <m/>
  </r>
  <r>
    <x v="17"/>
    <x v="17"/>
    <x v="15"/>
    <x v="15"/>
    <x v="103"/>
    <m/>
    <x v="81"/>
    <n v="600"/>
    <m/>
    <m/>
    <m/>
  </r>
  <r>
    <x v="17"/>
    <x v="17"/>
    <x v="16"/>
    <x v="16"/>
    <x v="1"/>
    <m/>
    <x v="1"/>
    <n v="0"/>
    <m/>
    <m/>
    <m/>
  </r>
  <r>
    <x v="17"/>
    <x v="17"/>
    <x v="17"/>
    <x v="17"/>
    <x v="1"/>
    <m/>
    <x v="1"/>
    <n v="0"/>
    <m/>
    <m/>
    <m/>
  </r>
  <r>
    <x v="17"/>
    <x v="17"/>
    <x v="18"/>
    <x v="3"/>
    <x v="1"/>
    <m/>
    <x v="1"/>
    <n v="0"/>
    <m/>
    <m/>
    <m/>
  </r>
  <r>
    <x v="17"/>
    <x v="17"/>
    <x v="19"/>
    <x v="18"/>
    <x v="9"/>
    <m/>
    <x v="156"/>
    <n v="173.64863999999997"/>
    <m/>
    <m/>
    <m/>
  </r>
  <r>
    <x v="17"/>
    <x v="17"/>
    <x v="20"/>
    <x v="19"/>
    <x v="104"/>
    <m/>
    <x v="157"/>
    <n v="358.08"/>
    <m/>
    <m/>
    <m/>
  </r>
  <r>
    <x v="18"/>
    <x v="18"/>
    <x v="0"/>
    <x v="0"/>
    <x v="105"/>
    <m/>
    <x v="158"/>
    <n v="540.08640000000014"/>
    <m/>
    <m/>
    <m/>
  </r>
  <r>
    <x v="18"/>
    <x v="18"/>
    <x v="1"/>
    <x v="1"/>
    <x v="106"/>
    <m/>
    <x v="159"/>
    <n v="428.84640000000013"/>
    <m/>
    <m/>
    <m/>
  </r>
  <r>
    <x v="18"/>
    <x v="18"/>
    <x v="2"/>
    <x v="2"/>
    <x v="1"/>
    <m/>
    <x v="1"/>
    <n v="0"/>
    <m/>
    <m/>
    <m/>
  </r>
  <r>
    <x v="18"/>
    <x v="18"/>
    <x v="3"/>
    <x v="3"/>
    <x v="1"/>
    <m/>
    <x v="1"/>
    <n v="0"/>
    <m/>
    <m/>
    <m/>
  </r>
  <r>
    <x v="18"/>
    <x v="18"/>
    <x v="4"/>
    <x v="4"/>
    <x v="2"/>
    <m/>
    <x v="160"/>
    <n v="111.24"/>
    <m/>
    <m/>
    <m/>
  </r>
  <r>
    <x v="18"/>
    <x v="18"/>
    <x v="5"/>
    <x v="5"/>
    <x v="107"/>
    <m/>
    <x v="161"/>
    <n v="429.19104000000004"/>
    <m/>
    <n v="-2.8719999999992751E-2"/>
    <m/>
  </r>
  <r>
    <x v="18"/>
    <x v="18"/>
    <x v="6"/>
    <x v="6"/>
    <x v="108"/>
    <m/>
    <x v="162"/>
    <n v="394.24799999999999"/>
    <m/>
    <m/>
    <m/>
  </r>
  <r>
    <x v="18"/>
    <x v="18"/>
    <x v="7"/>
    <x v="7"/>
    <x v="1"/>
    <m/>
    <x v="1"/>
    <n v="0"/>
    <m/>
    <m/>
    <m/>
  </r>
  <r>
    <x v="18"/>
    <x v="18"/>
    <x v="8"/>
    <x v="8"/>
    <x v="6"/>
    <m/>
    <x v="163"/>
    <n v="31.766400000000004"/>
    <m/>
    <m/>
    <m/>
  </r>
  <r>
    <x v="18"/>
    <x v="18"/>
    <x v="9"/>
    <x v="9"/>
    <x v="7"/>
    <m/>
    <x v="164"/>
    <n v="142.94880000000001"/>
    <m/>
    <m/>
    <m/>
  </r>
  <r>
    <x v="18"/>
    <x v="18"/>
    <x v="10"/>
    <x v="10"/>
    <x v="1"/>
    <m/>
    <x v="1"/>
    <n v="0"/>
    <m/>
    <m/>
    <m/>
  </r>
  <r>
    <x v="18"/>
    <x v="18"/>
    <x v="11"/>
    <x v="11"/>
    <x v="1"/>
    <m/>
    <x v="1"/>
    <n v="0"/>
    <m/>
    <m/>
    <m/>
  </r>
  <r>
    <x v="18"/>
    <x v="18"/>
    <x v="12"/>
    <x v="12"/>
    <x v="6"/>
    <m/>
    <x v="163"/>
    <n v="31.766400000000004"/>
    <m/>
    <m/>
    <m/>
  </r>
  <r>
    <x v="18"/>
    <x v="18"/>
    <x v="13"/>
    <x v="13"/>
    <x v="6"/>
    <m/>
    <x v="163"/>
    <n v="31.766400000000004"/>
    <m/>
    <m/>
    <m/>
  </r>
  <r>
    <x v="18"/>
    <x v="18"/>
    <x v="14"/>
    <x v="14"/>
    <x v="1"/>
    <m/>
    <x v="1"/>
    <n v="0"/>
    <m/>
    <m/>
    <m/>
  </r>
  <r>
    <x v="18"/>
    <x v="18"/>
    <x v="15"/>
    <x v="15"/>
    <x v="109"/>
    <m/>
    <x v="165"/>
    <n v="156"/>
    <m/>
    <m/>
    <m/>
  </r>
  <r>
    <x v="18"/>
    <x v="18"/>
    <x v="16"/>
    <x v="16"/>
    <x v="1"/>
    <m/>
    <x v="1"/>
    <n v="0"/>
    <m/>
    <m/>
    <m/>
  </r>
  <r>
    <x v="18"/>
    <x v="18"/>
    <x v="17"/>
    <x v="17"/>
    <x v="1"/>
    <m/>
    <x v="1"/>
    <n v="0"/>
    <m/>
    <m/>
    <m/>
  </r>
  <r>
    <x v="18"/>
    <x v="18"/>
    <x v="18"/>
    <x v="3"/>
    <x v="1"/>
    <m/>
    <x v="1"/>
    <n v="0"/>
    <m/>
    <m/>
    <m/>
  </r>
  <r>
    <x v="18"/>
    <x v="18"/>
    <x v="19"/>
    <x v="18"/>
    <x v="9"/>
    <m/>
    <x v="166"/>
    <n v="34.943040000000003"/>
    <m/>
    <m/>
    <m/>
  </r>
  <r>
    <x v="18"/>
    <x v="18"/>
    <x v="20"/>
    <x v="19"/>
    <x v="2"/>
    <m/>
    <x v="1"/>
    <m/>
    <m/>
    <m/>
    <m/>
  </r>
  <r>
    <x v="19"/>
    <x v="19"/>
    <x v="0"/>
    <x v="0"/>
    <x v="106"/>
    <m/>
    <x v="167"/>
    <n v="4178.6280000000006"/>
    <m/>
    <m/>
    <m/>
  </r>
  <r>
    <x v="19"/>
    <x v="19"/>
    <x v="1"/>
    <x v="1"/>
    <x v="106"/>
    <m/>
    <x v="167"/>
    <n v="4178.6280000000006"/>
    <m/>
    <m/>
    <m/>
  </r>
  <r>
    <x v="19"/>
    <x v="19"/>
    <x v="2"/>
    <x v="2"/>
    <x v="1"/>
    <m/>
    <x v="1"/>
    <n v="0"/>
    <m/>
    <m/>
    <m/>
  </r>
  <r>
    <x v="19"/>
    <x v="19"/>
    <x v="3"/>
    <x v="3"/>
    <x v="1"/>
    <m/>
    <x v="1"/>
    <n v="0"/>
    <m/>
    <m/>
    <m/>
  </r>
  <r>
    <x v="19"/>
    <x v="19"/>
    <x v="4"/>
    <x v="4"/>
    <x v="2"/>
    <m/>
    <x v="1"/>
    <n v="0"/>
    <m/>
    <m/>
    <m/>
  </r>
  <r>
    <x v="19"/>
    <x v="19"/>
    <x v="5"/>
    <x v="5"/>
    <x v="110"/>
    <m/>
    <x v="168"/>
    <n v="4221.9408000000003"/>
    <m/>
    <n v="-3.6093999999999937"/>
    <m/>
  </r>
  <r>
    <x v="19"/>
    <x v="19"/>
    <x v="6"/>
    <x v="6"/>
    <x v="111"/>
    <m/>
    <x v="169"/>
    <n v="3881.4600000000005"/>
    <m/>
    <m/>
    <m/>
  </r>
  <r>
    <x v="19"/>
    <x v="19"/>
    <x v="7"/>
    <x v="7"/>
    <x v="1"/>
    <m/>
    <x v="1"/>
    <n v="0"/>
    <m/>
    <m/>
    <m/>
  </r>
  <r>
    <x v="19"/>
    <x v="19"/>
    <x v="8"/>
    <x v="8"/>
    <x v="6"/>
    <m/>
    <x v="170"/>
    <n v="309.52800000000002"/>
    <m/>
    <m/>
    <m/>
  </r>
  <r>
    <x v="19"/>
    <x v="19"/>
    <x v="9"/>
    <x v="9"/>
    <x v="7"/>
    <m/>
    <x v="171"/>
    <n v="1392.876"/>
    <m/>
    <m/>
    <m/>
  </r>
  <r>
    <x v="19"/>
    <x v="19"/>
    <x v="10"/>
    <x v="10"/>
    <x v="1"/>
    <m/>
    <x v="1"/>
    <n v="0"/>
    <m/>
    <m/>
    <m/>
  </r>
  <r>
    <x v="19"/>
    <x v="19"/>
    <x v="11"/>
    <x v="11"/>
    <x v="1"/>
    <m/>
    <x v="1"/>
    <n v="0"/>
    <m/>
    <m/>
    <m/>
  </r>
  <r>
    <x v="19"/>
    <x v="19"/>
    <x v="12"/>
    <x v="12"/>
    <x v="6"/>
    <m/>
    <x v="170"/>
    <n v="309.52800000000002"/>
    <m/>
    <m/>
    <m/>
  </r>
  <r>
    <x v="19"/>
    <x v="19"/>
    <x v="13"/>
    <x v="13"/>
    <x v="6"/>
    <m/>
    <x v="170"/>
    <n v="309.52800000000002"/>
    <m/>
    <m/>
    <m/>
  </r>
  <r>
    <x v="19"/>
    <x v="19"/>
    <x v="14"/>
    <x v="14"/>
    <x v="1"/>
    <m/>
    <x v="1"/>
    <n v="0"/>
    <m/>
    <m/>
    <m/>
  </r>
  <r>
    <x v="19"/>
    <x v="19"/>
    <x v="15"/>
    <x v="15"/>
    <x v="112"/>
    <m/>
    <x v="172"/>
    <n v="1560"/>
    <m/>
    <m/>
    <m/>
  </r>
  <r>
    <x v="19"/>
    <x v="19"/>
    <x v="16"/>
    <x v="16"/>
    <x v="1"/>
    <m/>
    <x v="1"/>
    <n v="0"/>
    <m/>
    <m/>
    <m/>
  </r>
  <r>
    <x v="19"/>
    <x v="19"/>
    <x v="17"/>
    <x v="17"/>
    <x v="1"/>
    <m/>
    <x v="1"/>
    <n v="0"/>
    <m/>
    <m/>
    <m/>
  </r>
  <r>
    <x v="19"/>
    <x v="19"/>
    <x v="18"/>
    <x v="3"/>
    <x v="1"/>
    <m/>
    <x v="1"/>
    <n v="0"/>
    <m/>
    <m/>
    <m/>
  </r>
  <r>
    <x v="19"/>
    <x v="19"/>
    <x v="19"/>
    <x v="18"/>
    <x v="9"/>
    <m/>
    <x v="173"/>
    <n v="340.48079999999999"/>
    <m/>
    <m/>
    <m/>
  </r>
  <r>
    <x v="19"/>
    <x v="19"/>
    <x v="20"/>
    <x v="19"/>
    <x v="113"/>
    <m/>
    <x v="174"/>
    <n v="774.59999999999991"/>
    <m/>
    <m/>
    <m/>
  </r>
  <r>
    <x v="20"/>
    <x v="20"/>
    <x v="0"/>
    <x v="0"/>
    <x v="114"/>
    <m/>
    <x v="175"/>
    <n v="966.56399999999996"/>
    <m/>
    <m/>
    <m/>
  </r>
  <r>
    <x v="20"/>
    <x v="20"/>
    <x v="1"/>
    <x v="1"/>
    <x v="115"/>
    <m/>
    <x v="176"/>
    <n v="832.16399999999999"/>
    <m/>
    <m/>
    <m/>
  </r>
  <r>
    <x v="20"/>
    <x v="20"/>
    <x v="2"/>
    <x v="2"/>
    <x v="1"/>
    <m/>
    <x v="1"/>
    <n v="0"/>
    <m/>
    <m/>
    <m/>
  </r>
  <r>
    <x v="20"/>
    <x v="20"/>
    <x v="3"/>
    <x v="3"/>
    <x v="1"/>
    <m/>
    <x v="1"/>
    <n v="0"/>
    <m/>
    <m/>
    <m/>
  </r>
  <r>
    <x v="20"/>
    <x v="20"/>
    <x v="4"/>
    <x v="4"/>
    <x v="2"/>
    <m/>
    <x v="177"/>
    <n v="134.39999999999998"/>
    <m/>
    <m/>
    <m/>
  </r>
  <r>
    <x v="20"/>
    <x v="20"/>
    <x v="5"/>
    <x v="5"/>
    <x v="116"/>
    <m/>
    <x v="178"/>
    <n v="821.71679999999992"/>
    <m/>
    <n v="0.87059999999999604"/>
    <m/>
  </r>
  <r>
    <x v="20"/>
    <x v="20"/>
    <x v="6"/>
    <x v="6"/>
    <x v="117"/>
    <m/>
    <x v="179"/>
    <n v="762.66"/>
    <m/>
    <m/>
    <m/>
  </r>
  <r>
    <x v="20"/>
    <x v="20"/>
    <x v="7"/>
    <x v="7"/>
    <x v="1"/>
    <m/>
    <x v="1"/>
    <n v="0"/>
    <m/>
    <m/>
    <m/>
  </r>
  <r>
    <x v="20"/>
    <x v="20"/>
    <x v="8"/>
    <x v="8"/>
    <x v="6"/>
    <m/>
    <x v="180"/>
    <n v="53.688000000000002"/>
    <m/>
    <m/>
    <m/>
  </r>
  <r>
    <x v="20"/>
    <x v="20"/>
    <x v="9"/>
    <x v="9"/>
    <x v="7"/>
    <m/>
    <x v="181"/>
    <n v="241.596"/>
    <m/>
    <m/>
    <m/>
  </r>
  <r>
    <x v="20"/>
    <x v="20"/>
    <x v="10"/>
    <x v="10"/>
    <x v="1"/>
    <m/>
    <x v="1"/>
    <n v="0"/>
    <m/>
    <m/>
    <m/>
  </r>
  <r>
    <x v="20"/>
    <x v="20"/>
    <x v="11"/>
    <x v="11"/>
    <x v="1"/>
    <m/>
    <x v="1"/>
    <n v="0"/>
    <m/>
    <m/>
    <m/>
  </r>
  <r>
    <x v="20"/>
    <x v="20"/>
    <x v="12"/>
    <x v="12"/>
    <x v="6"/>
    <m/>
    <x v="180"/>
    <n v="53.688000000000002"/>
    <m/>
    <m/>
    <m/>
  </r>
  <r>
    <x v="20"/>
    <x v="20"/>
    <x v="13"/>
    <x v="13"/>
    <x v="6"/>
    <m/>
    <x v="180"/>
    <n v="53.688000000000002"/>
    <m/>
    <m/>
    <m/>
  </r>
  <r>
    <x v="20"/>
    <x v="20"/>
    <x v="14"/>
    <x v="14"/>
    <x v="1"/>
    <m/>
    <x v="1"/>
    <n v="0"/>
    <m/>
    <m/>
    <m/>
  </r>
  <r>
    <x v="20"/>
    <x v="20"/>
    <x v="15"/>
    <x v="15"/>
    <x v="118"/>
    <m/>
    <x v="182"/>
    <n v="360"/>
    <m/>
    <m/>
    <m/>
  </r>
  <r>
    <x v="20"/>
    <x v="20"/>
    <x v="16"/>
    <x v="16"/>
    <x v="1"/>
    <m/>
    <x v="1"/>
    <n v="0"/>
    <m/>
    <m/>
    <m/>
  </r>
  <r>
    <x v="20"/>
    <x v="20"/>
    <x v="17"/>
    <x v="17"/>
    <x v="1"/>
    <m/>
    <x v="1"/>
    <n v="0"/>
    <m/>
    <m/>
    <m/>
  </r>
  <r>
    <x v="20"/>
    <x v="20"/>
    <x v="18"/>
    <x v="3"/>
    <x v="1"/>
    <m/>
    <x v="1"/>
    <n v="0"/>
    <m/>
    <m/>
    <m/>
  </r>
  <r>
    <x v="20"/>
    <x v="20"/>
    <x v="19"/>
    <x v="18"/>
    <x v="9"/>
    <m/>
    <x v="183"/>
    <n v="59.056799999999996"/>
    <m/>
    <m/>
    <m/>
  </r>
  <r>
    <x v="20"/>
    <x v="20"/>
    <x v="20"/>
    <x v="19"/>
    <x v="119"/>
    <m/>
    <x v="184"/>
    <n v="120.72"/>
    <m/>
    <m/>
    <m/>
  </r>
  <r>
    <x v="21"/>
    <x v="21"/>
    <x v="0"/>
    <x v="0"/>
    <x v="120"/>
    <m/>
    <x v="185"/>
    <n v="489.43200000000002"/>
    <m/>
    <m/>
    <m/>
  </r>
  <r>
    <x v="21"/>
    <x v="21"/>
    <x v="1"/>
    <x v="1"/>
    <x v="115"/>
    <m/>
    <x v="186"/>
    <n v="441.19200000000001"/>
    <m/>
    <m/>
    <m/>
  </r>
  <r>
    <x v="21"/>
    <x v="21"/>
    <x v="2"/>
    <x v="2"/>
    <x v="1"/>
    <m/>
    <x v="1"/>
    <n v="0"/>
    <m/>
    <m/>
    <m/>
  </r>
  <r>
    <x v="21"/>
    <x v="21"/>
    <x v="3"/>
    <x v="3"/>
    <x v="1"/>
    <m/>
    <x v="1"/>
    <n v="0"/>
    <m/>
    <m/>
    <m/>
  </r>
  <r>
    <x v="21"/>
    <x v="21"/>
    <x v="4"/>
    <x v="4"/>
    <x v="2"/>
    <m/>
    <x v="187"/>
    <n v="48.239999999999995"/>
    <m/>
    <m/>
    <m/>
  </r>
  <r>
    <x v="21"/>
    <x v="21"/>
    <x v="5"/>
    <x v="5"/>
    <x v="121"/>
    <m/>
    <x v="188"/>
    <n v="436.79039999999998"/>
    <m/>
    <n v="0.36679999999999779"/>
    <m/>
  </r>
  <r>
    <x v="21"/>
    <x v="21"/>
    <x v="6"/>
    <x v="6"/>
    <x v="122"/>
    <m/>
    <x v="189"/>
    <n v="405.48"/>
    <m/>
    <m/>
    <m/>
  </r>
  <r>
    <x v="21"/>
    <x v="21"/>
    <x v="7"/>
    <x v="7"/>
    <x v="1"/>
    <m/>
    <x v="1"/>
    <n v="0"/>
    <m/>
    <m/>
    <m/>
  </r>
  <r>
    <x v="21"/>
    <x v="21"/>
    <x v="8"/>
    <x v="8"/>
    <x v="6"/>
    <m/>
    <x v="190"/>
    <n v="28.463999999999999"/>
    <m/>
    <m/>
    <m/>
  </r>
  <r>
    <x v="21"/>
    <x v="21"/>
    <x v="9"/>
    <x v="9"/>
    <x v="7"/>
    <m/>
    <x v="191"/>
    <n v="128.08799999999999"/>
    <m/>
    <m/>
    <m/>
  </r>
  <r>
    <x v="21"/>
    <x v="21"/>
    <x v="10"/>
    <x v="10"/>
    <x v="1"/>
    <m/>
    <x v="1"/>
    <n v="0"/>
    <m/>
    <m/>
    <m/>
  </r>
  <r>
    <x v="21"/>
    <x v="21"/>
    <x v="11"/>
    <x v="11"/>
    <x v="1"/>
    <m/>
    <x v="1"/>
    <n v="0"/>
    <m/>
    <m/>
    <m/>
  </r>
  <r>
    <x v="21"/>
    <x v="21"/>
    <x v="12"/>
    <x v="12"/>
    <x v="6"/>
    <m/>
    <x v="190"/>
    <n v="28.463999999999999"/>
    <m/>
    <m/>
    <m/>
  </r>
  <r>
    <x v="21"/>
    <x v="21"/>
    <x v="13"/>
    <x v="13"/>
    <x v="6"/>
    <m/>
    <x v="190"/>
    <n v="28.463999999999999"/>
    <m/>
    <m/>
    <m/>
  </r>
  <r>
    <x v="21"/>
    <x v="21"/>
    <x v="14"/>
    <x v="14"/>
    <x v="1"/>
    <m/>
    <x v="1"/>
    <n v="0"/>
    <m/>
    <m/>
    <m/>
  </r>
  <r>
    <x v="21"/>
    <x v="21"/>
    <x v="15"/>
    <x v="15"/>
    <x v="123"/>
    <m/>
    <x v="192"/>
    <n v="192"/>
    <m/>
    <m/>
    <m/>
  </r>
  <r>
    <x v="21"/>
    <x v="21"/>
    <x v="16"/>
    <x v="16"/>
    <x v="1"/>
    <m/>
    <x v="1"/>
    <n v="0"/>
    <m/>
    <m/>
    <m/>
  </r>
  <r>
    <x v="21"/>
    <x v="21"/>
    <x v="17"/>
    <x v="17"/>
    <x v="1"/>
    <m/>
    <x v="1"/>
    <n v="0"/>
    <m/>
    <m/>
    <m/>
  </r>
  <r>
    <x v="21"/>
    <x v="21"/>
    <x v="18"/>
    <x v="3"/>
    <x v="1"/>
    <m/>
    <x v="1"/>
    <n v="0"/>
    <m/>
    <m/>
    <m/>
  </r>
  <r>
    <x v="21"/>
    <x v="21"/>
    <x v="19"/>
    <x v="18"/>
    <x v="9"/>
    <m/>
    <x v="193"/>
    <n v="31.310399999999994"/>
    <m/>
    <m/>
    <m/>
  </r>
  <r>
    <x v="21"/>
    <x v="21"/>
    <x v="20"/>
    <x v="19"/>
    <x v="124"/>
    <m/>
    <x v="194"/>
    <n v="75.48"/>
    <m/>
    <m/>
    <m/>
  </r>
  <r>
    <x v="22"/>
    <x v="22"/>
    <x v="0"/>
    <x v="0"/>
    <x v="125"/>
    <m/>
    <x v="195"/>
    <n v="6857.7119999999995"/>
    <m/>
    <m/>
    <m/>
  </r>
  <r>
    <x v="22"/>
    <x v="22"/>
    <x v="1"/>
    <x v="1"/>
    <x v="0"/>
    <m/>
    <x v="196"/>
    <n v="6611.232"/>
    <m/>
    <m/>
    <m/>
  </r>
  <r>
    <x v="22"/>
    <x v="22"/>
    <x v="2"/>
    <x v="2"/>
    <x v="1"/>
    <m/>
    <x v="1"/>
    <n v="0"/>
    <m/>
    <m/>
    <m/>
  </r>
  <r>
    <x v="22"/>
    <x v="22"/>
    <x v="3"/>
    <x v="3"/>
    <x v="1"/>
    <m/>
    <x v="1"/>
    <n v="0"/>
    <m/>
    <m/>
    <m/>
  </r>
  <r>
    <x v="22"/>
    <x v="22"/>
    <x v="4"/>
    <x v="4"/>
    <x v="2"/>
    <m/>
    <x v="197"/>
    <n v="246.48"/>
    <m/>
    <m/>
    <m/>
  </r>
  <r>
    <x v="22"/>
    <x v="22"/>
    <x v="5"/>
    <x v="5"/>
    <x v="126"/>
    <m/>
    <x v="198"/>
    <n v="6584.5056000000013"/>
    <m/>
    <n v="2.2271999999999252"/>
    <m/>
  </r>
  <r>
    <x v="22"/>
    <x v="22"/>
    <x v="6"/>
    <x v="6"/>
    <x v="127"/>
    <m/>
    <x v="199"/>
    <n v="6156.7200000000012"/>
    <m/>
    <m/>
    <m/>
  </r>
  <r>
    <x v="22"/>
    <x v="22"/>
    <x v="7"/>
    <x v="7"/>
    <x v="128"/>
    <m/>
    <x v="200"/>
    <n v="2040"/>
    <m/>
    <m/>
    <m/>
  </r>
  <r>
    <x v="22"/>
    <x v="22"/>
    <x v="8"/>
    <x v="8"/>
    <x v="6"/>
    <m/>
    <x v="201"/>
    <n v="388.89600000000002"/>
    <m/>
    <m/>
    <m/>
  </r>
  <r>
    <x v="22"/>
    <x v="22"/>
    <x v="9"/>
    <x v="9"/>
    <x v="7"/>
    <m/>
    <x v="202"/>
    <n v="1750.0320000000002"/>
    <m/>
    <m/>
    <m/>
  </r>
  <r>
    <x v="22"/>
    <x v="22"/>
    <x v="10"/>
    <x v="10"/>
    <x v="1"/>
    <m/>
    <x v="1"/>
    <n v="0"/>
    <m/>
    <m/>
    <m/>
  </r>
  <r>
    <x v="22"/>
    <x v="22"/>
    <x v="11"/>
    <x v="11"/>
    <x v="1"/>
    <m/>
    <x v="1"/>
    <n v="0"/>
    <m/>
    <m/>
    <m/>
  </r>
  <r>
    <x v="22"/>
    <x v="22"/>
    <x v="12"/>
    <x v="12"/>
    <x v="6"/>
    <m/>
    <x v="201"/>
    <n v="388.89600000000002"/>
    <m/>
    <m/>
    <m/>
  </r>
  <r>
    <x v="22"/>
    <x v="22"/>
    <x v="13"/>
    <x v="13"/>
    <x v="6"/>
    <m/>
    <x v="201"/>
    <n v="388.89600000000002"/>
    <m/>
    <m/>
    <m/>
  </r>
  <r>
    <x v="22"/>
    <x v="22"/>
    <x v="14"/>
    <x v="14"/>
    <x v="1"/>
    <m/>
    <x v="1"/>
    <n v="0"/>
    <m/>
    <m/>
    <m/>
  </r>
  <r>
    <x v="22"/>
    <x v="22"/>
    <x v="15"/>
    <x v="15"/>
    <x v="129"/>
    <m/>
    <x v="92"/>
    <n v="1200"/>
    <m/>
    <m/>
    <m/>
  </r>
  <r>
    <x v="22"/>
    <x v="22"/>
    <x v="16"/>
    <x v="16"/>
    <x v="1"/>
    <m/>
    <x v="1"/>
    <n v="0"/>
    <m/>
    <m/>
    <m/>
  </r>
  <r>
    <x v="22"/>
    <x v="22"/>
    <x v="17"/>
    <x v="17"/>
    <x v="1"/>
    <m/>
    <x v="1"/>
    <n v="0"/>
    <m/>
    <m/>
    <m/>
  </r>
  <r>
    <x v="22"/>
    <x v="22"/>
    <x v="18"/>
    <x v="3"/>
    <x v="1"/>
    <m/>
    <x v="1"/>
    <n v="0"/>
    <m/>
    <m/>
    <m/>
  </r>
  <r>
    <x v="22"/>
    <x v="22"/>
    <x v="19"/>
    <x v="18"/>
    <x v="9"/>
    <m/>
    <x v="203"/>
    <n v="427.78560000000004"/>
    <m/>
    <m/>
    <m/>
  </r>
  <r>
    <x v="22"/>
    <x v="22"/>
    <x v="20"/>
    <x v="19"/>
    <x v="130"/>
    <m/>
    <x v="204"/>
    <n v="914.76"/>
    <m/>
    <m/>
    <m/>
  </r>
  <r>
    <x v="23"/>
    <x v="23"/>
    <x v="0"/>
    <x v="0"/>
    <x v="131"/>
    <m/>
    <x v="205"/>
    <n v="9637.9920000000002"/>
    <m/>
    <m/>
    <m/>
  </r>
  <r>
    <x v="23"/>
    <x v="23"/>
    <x v="1"/>
    <x v="1"/>
    <x v="0"/>
    <m/>
    <x v="206"/>
    <n v="9375.4320000000007"/>
    <m/>
    <m/>
    <m/>
  </r>
  <r>
    <x v="23"/>
    <x v="23"/>
    <x v="2"/>
    <x v="2"/>
    <x v="1"/>
    <m/>
    <x v="1"/>
    <n v="0"/>
    <m/>
    <m/>
    <m/>
  </r>
  <r>
    <x v="23"/>
    <x v="23"/>
    <x v="3"/>
    <x v="3"/>
    <x v="1"/>
    <m/>
    <x v="1"/>
    <n v="0"/>
    <m/>
    <m/>
    <m/>
  </r>
  <r>
    <x v="23"/>
    <x v="23"/>
    <x v="4"/>
    <x v="4"/>
    <x v="2"/>
    <m/>
    <x v="207"/>
    <n v="262.56"/>
    <m/>
    <m/>
    <m/>
  </r>
  <r>
    <x v="23"/>
    <x v="23"/>
    <x v="5"/>
    <x v="5"/>
    <x v="132"/>
    <m/>
    <x v="208"/>
    <n v="9422.8655999999992"/>
    <m/>
    <n v="-3.9527999999999111"/>
    <m/>
  </r>
  <r>
    <x v="23"/>
    <x v="23"/>
    <x v="6"/>
    <x v="6"/>
    <x v="133"/>
    <m/>
    <x v="209"/>
    <n v="8816.2199999999993"/>
    <m/>
    <m/>
    <m/>
  </r>
  <r>
    <x v="23"/>
    <x v="23"/>
    <x v="7"/>
    <x v="7"/>
    <x v="134"/>
    <m/>
    <x v="89"/>
    <n v="3480"/>
    <m/>
    <m/>
    <m/>
  </r>
  <r>
    <x v="23"/>
    <x v="23"/>
    <x v="8"/>
    <x v="8"/>
    <x v="6"/>
    <m/>
    <x v="210"/>
    <n v="551.49600000000009"/>
    <m/>
    <m/>
    <m/>
  </r>
  <r>
    <x v="23"/>
    <x v="23"/>
    <x v="9"/>
    <x v="9"/>
    <x v="7"/>
    <m/>
    <x v="211"/>
    <n v="2481.732"/>
    <m/>
    <m/>
    <m/>
  </r>
  <r>
    <x v="23"/>
    <x v="23"/>
    <x v="10"/>
    <x v="10"/>
    <x v="1"/>
    <m/>
    <x v="1"/>
    <n v="0"/>
    <m/>
    <m/>
    <m/>
  </r>
  <r>
    <x v="23"/>
    <x v="23"/>
    <x v="11"/>
    <x v="11"/>
    <x v="1"/>
    <m/>
    <x v="1"/>
    <n v="0"/>
    <m/>
    <m/>
    <m/>
  </r>
  <r>
    <x v="23"/>
    <x v="23"/>
    <x v="12"/>
    <x v="12"/>
    <x v="6"/>
    <m/>
    <x v="210"/>
    <n v="551.49600000000009"/>
    <m/>
    <m/>
    <m/>
  </r>
  <r>
    <x v="23"/>
    <x v="23"/>
    <x v="13"/>
    <x v="13"/>
    <x v="6"/>
    <m/>
    <x v="210"/>
    <n v="551.49600000000009"/>
    <m/>
    <m/>
    <m/>
  </r>
  <r>
    <x v="23"/>
    <x v="23"/>
    <x v="14"/>
    <x v="14"/>
    <x v="1"/>
    <m/>
    <x v="1"/>
    <n v="0"/>
    <m/>
    <m/>
    <m/>
  </r>
  <r>
    <x v="23"/>
    <x v="23"/>
    <x v="15"/>
    <x v="15"/>
    <x v="135"/>
    <m/>
    <x v="92"/>
    <n v="1200"/>
    <m/>
    <m/>
    <m/>
  </r>
  <r>
    <x v="23"/>
    <x v="23"/>
    <x v="16"/>
    <x v="16"/>
    <x v="1"/>
    <m/>
    <x v="1"/>
    <n v="0"/>
    <m/>
    <m/>
    <m/>
  </r>
  <r>
    <x v="23"/>
    <x v="23"/>
    <x v="17"/>
    <x v="17"/>
    <x v="1"/>
    <m/>
    <x v="1"/>
    <n v="0"/>
    <m/>
    <m/>
    <m/>
  </r>
  <r>
    <x v="23"/>
    <x v="23"/>
    <x v="18"/>
    <x v="3"/>
    <x v="1"/>
    <m/>
    <x v="1"/>
    <n v="0"/>
    <m/>
    <m/>
    <m/>
  </r>
  <r>
    <x v="23"/>
    <x v="23"/>
    <x v="19"/>
    <x v="18"/>
    <x v="9"/>
    <m/>
    <x v="212"/>
    <n v="606.64560000000006"/>
    <m/>
    <m/>
    <m/>
  </r>
  <r>
    <x v="23"/>
    <x v="23"/>
    <x v="20"/>
    <x v="19"/>
    <x v="136"/>
    <m/>
    <x v="213"/>
    <n v="1843.08"/>
    <m/>
    <m/>
    <m/>
  </r>
  <r>
    <x v="24"/>
    <x v="24"/>
    <x v="0"/>
    <x v="0"/>
    <x v="106"/>
    <m/>
    <x v="214"/>
    <n v="3763.26"/>
    <m/>
    <m/>
    <m/>
  </r>
  <r>
    <x v="24"/>
    <x v="24"/>
    <x v="1"/>
    <x v="1"/>
    <x v="106"/>
    <m/>
    <x v="214"/>
    <n v="3763.26"/>
    <m/>
    <m/>
    <m/>
  </r>
  <r>
    <x v="24"/>
    <x v="24"/>
    <x v="2"/>
    <x v="2"/>
    <x v="1"/>
    <m/>
    <x v="1"/>
    <n v="0"/>
    <m/>
    <m/>
    <m/>
  </r>
  <r>
    <x v="24"/>
    <x v="24"/>
    <x v="3"/>
    <x v="3"/>
    <x v="1"/>
    <m/>
    <x v="1"/>
    <n v="0"/>
    <m/>
    <m/>
    <m/>
  </r>
  <r>
    <x v="24"/>
    <x v="24"/>
    <x v="4"/>
    <x v="4"/>
    <x v="2"/>
    <m/>
    <x v="1"/>
    <n v="0"/>
    <m/>
    <m/>
    <m/>
  </r>
  <r>
    <x v="24"/>
    <x v="24"/>
    <x v="5"/>
    <x v="5"/>
    <x v="137"/>
    <m/>
    <x v="215"/>
    <n v="3717.3360000000002"/>
    <m/>
    <n v="3.8269999999999982"/>
    <m/>
  </r>
  <r>
    <x v="24"/>
    <x v="24"/>
    <x v="6"/>
    <x v="6"/>
    <x v="138"/>
    <m/>
    <x v="216"/>
    <n v="3410.7000000000003"/>
    <m/>
    <m/>
    <m/>
  </r>
  <r>
    <x v="24"/>
    <x v="24"/>
    <x v="7"/>
    <x v="7"/>
    <x v="1"/>
    <m/>
    <x v="1"/>
    <n v="0"/>
    <m/>
    <m/>
    <m/>
  </r>
  <r>
    <x v="24"/>
    <x v="24"/>
    <x v="8"/>
    <x v="8"/>
    <x v="6"/>
    <m/>
    <x v="217"/>
    <n v="278.76"/>
    <m/>
    <m/>
    <m/>
  </r>
  <r>
    <x v="24"/>
    <x v="24"/>
    <x v="9"/>
    <x v="9"/>
    <x v="7"/>
    <m/>
    <x v="218"/>
    <n v="1254.42"/>
    <m/>
    <m/>
    <m/>
  </r>
  <r>
    <x v="24"/>
    <x v="24"/>
    <x v="10"/>
    <x v="10"/>
    <x v="1"/>
    <m/>
    <x v="1"/>
    <n v="0"/>
    <m/>
    <m/>
    <m/>
  </r>
  <r>
    <x v="24"/>
    <x v="24"/>
    <x v="11"/>
    <x v="11"/>
    <x v="1"/>
    <m/>
    <x v="1"/>
    <n v="0"/>
    <m/>
    <m/>
    <m/>
  </r>
  <r>
    <x v="24"/>
    <x v="24"/>
    <x v="12"/>
    <x v="12"/>
    <x v="6"/>
    <m/>
    <x v="217"/>
    <n v="278.76"/>
    <m/>
    <m/>
    <m/>
  </r>
  <r>
    <x v="24"/>
    <x v="24"/>
    <x v="13"/>
    <x v="13"/>
    <x v="6"/>
    <m/>
    <x v="217"/>
    <n v="278.76"/>
    <m/>
    <m/>
    <m/>
  </r>
  <r>
    <x v="24"/>
    <x v="24"/>
    <x v="14"/>
    <x v="14"/>
    <x v="1"/>
    <m/>
    <x v="1"/>
    <n v="0"/>
    <m/>
    <m/>
    <m/>
  </r>
  <r>
    <x v="24"/>
    <x v="24"/>
    <x v="15"/>
    <x v="15"/>
    <x v="139"/>
    <m/>
    <x v="219"/>
    <n v="1320"/>
    <m/>
    <m/>
    <m/>
  </r>
  <r>
    <x v="24"/>
    <x v="24"/>
    <x v="16"/>
    <x v="16"/>
    <x v="1"/>
    <m/>
    <x v="1"/>
    <n v="0"/>
    <m/>
    <m/>
    <m/>
  </r>
  <r>
    <x v="24"/>
    <x v="24"/>
    <x v="17"/>
    <x v="17"/>
    <x v="1"/>
    <m/>
    <x v="1"/>
    <n v="0"/>
    <m/>
    <m/>
    <m/>
  </r>
  <r>
    <x v="24"/>
    <x v="24"/>
    <x v="18"/>
    <x v="3"/>
    <x v="1"/>
    <m/>
    <x v="1"/>
    <n v="0"/>
    <m/>
    <m/>
    <m/>
  </r>
  <r>
    <x v="24"/>
    <x v="24"/>
    <x v="19"/>
    <x v="18"/>
    <x v="9"/>
    <m/>
    <x v="220"/>
    <n v="306.63599999999997"/>
    <m/>
    <m/>
    <m/>
  </r>
  <r>
    <x v="24"/>
    <x v="24"/>
    <x v="20"/>
    <x v="19"/>
    <x v="140"/>
    <m/>
    <x v="221"/>
    <n v="697.43999999999994"/>
    <m/>
    <m/>
    <m/>
  </r>
  <r>
    <x v="25"/>
    <x v="25"/>
    <x v="0"/>
    <x v="0"/>
    <x v="141"/>
    <m/>
    <x v="222"/>
    <n v="5839.6680000000006"/>
    <m/>
    <m/>
    <m/>
  </r>
  <r>
    <x v="25"/>
    <x v="25"/>
    <x v="1"/>
    <x v="1"/>
    <x v="141"/>
    <m/>
    <x v="222"/>
    <n v="5839.6680000000006"/>
    <m/>
    <m/>
    <m/>
  </r>
  <r>
    <x v="25"/>
    <x v="25"/>
    <x v="2"/>
    <x v="2"/>
    <x v="1"/>
    <m/>
    <x v="1"/>
    <n v="0"/>
    <m/>
    <m/>
    <m/>
  </r>
  <r>
    <x v="25"/>
    <x v="25"/>
    <x v="3"/>
    <x v="3"/>
    <x v="1"/>
    <m/>
    <x v="1"/>
    <n v="0"/>
    <m/>
    <m/>
    <m/>
  </r>
  <r>
    <x v="25"/>
    <x v="25"/>
    <x v="4"/>
    <x v="4"/>
    <x v="2"/>
    <m/>
    <x v="1"/>
    <n v="0"/>
    <m/>
    <m/>
    <m/>
  </r>
  <r>
    <x v="25"/>
    <x v="25"/>
    <x v="5"/>
    <x v="5"/>
    <x v="142"/>
    <m/>
    <x v="223"/>
    <n v="5892.0508799999998"/>
    <m/>
    <n v="-4.3652399999999147"/>
    <m/>
  </r>
  <r>
    <x v="25"/>
    <x v="25"/>
    <x v="6"/>
    <x v="6"/>
    <x v="143"/>
    <m/>
    <x v="224"/>
    <n v="5606.5559999999996"/>
    <m/>
    <m/>
    <m/>
  </r>
  <r>
    <x v="25"/>
    <x v="25"/>
    <x v="7"/>
    <x v="7"/>
    <x v="144"/>
    <m/>
    <x v="225"/>
    <n v="3180"/>
    <m/>
    <m/>
    <m/>
  </r>
  <r>
    <x v="25"/>
    <x v="25"/>
    <x v="8"/>
    <x v="8"/>
    <x v="6"/>
    <m/>
    <x v="226"/>
    <n v="259.54080000000005"/>
    <m/>
    <m/>
    <m/>
  </r>
  <r>
    <x v="25"/>
    <x v="25"/>
    <x v="9"/>
    <x v="9"/>
    <x v="7"/>
    <m/>
    <x v="227"/>
    <n v="1167.9335999999998"/>
    <m/>
    <m/>
    <m/>
  </r>
  <r>
    <x v="25"/>
    <x v="25"/>
    <x v="10"/>
    <x v="10"/>
    <x v="1"/>
    <m/>
    <x v="1"/>
    <n v="0"/>
    <m/>
    <m/>
    <m/>
  </r>
  <r>
    <x v="25"/>
    <x v="25"/>
    <x v="11"/>
    <x v="11"/>
    <x v="1"/>
    <m/>
    <x v="1"/>
    <n v="0"/>
    <m/>
    <m/>
    <m/>
  </r>
  <r>
    <x v="25"/>
    <x v="25"/>
    <x v="12"/>
    <x v="12"/>
    <x v="6"/>
    <m/>
    <x v="226"/>
    <n v="259.54080000000005"/>
    <m/>
    <m/>
    <m/>
  </r>
  <r>
    <x v="25"/>
    <x v="25"/>
    <x v="13"/>
    <x v="13"/>
    <x v="6"/>
    <m/>
    <x v="226"/>
    <n v="259.54080000000005"/>
    <m/>
    <m/>
    <m/>
  </r>
  <r>
    <x v="25"/>
    <x v="25"/>
    <x v="14"/>
    <x v="14"/>
    <x v="1"/>
    <m/>
    <x v="1"/>
    <n v="0"/>
    <m/>
    <m/>
    <m/>
  </r>
  <r>
    <x v="25"/>
    <x v="25"/>
    <x v="15"/>
    <x v="15"/>
    <x v="145"/>
    <m/>
    <x v="228"/>
    <n v="480"/>
    <m/>
    <m/>
    <m/>
  </r>
  <r>
    <x v="25"/>
    <x v="25"/>
    <x v="16"/>
    <x v="16"/>
    <x v="1"/>
    <m/>
    <x v="1"/>
    <n v="0"/>
    <m/>
    <m/>
    <m/>
  </r>
  <r>
    <x v="25"/>
    <x v="25"/>
    <x v="17"/>
    <x v="17"/>
    <x v="1"/>
    <m/>
    <x v="1"/>
    <n v="0"/>
    <m/>
    <m/>
    <m/>
  </r>
  <r>
    <x v="25"/>
    <x v="25"/>
    <x v="18"/>
    <x v="3"/>
    <x v="1"/>
    <m/>
    <x v="1"/>
    <n v="0"/>
    <m/>
    <m/>
    <m/>
  </r>
  <r>
    <x v="25"/>
    <x v="25"/>
    <x v="19"/>
    <x v="18"/>
    <x v="9"/>
    <m/>
    <x v="229"/>
    <n v="285.49488000000002"/>
    <m/>
    <m/>
    <m/>
  </r>
  <r>
    <x v="25"/>
    <x v="25"/>
    <x v="20"/>
    <x v="19"/>
    <x v="146"/>
    <m/>
    <x v="230"/>
    <n v="1038"/>
    <m/>
    <m/>
    <m/>
  </r>
  <r>
    <x v="26"/>
    <x v="26"/>
    <x v="0"/>
    <x v="0"/>
    <x v="147"/>
    <m/>
    <x v="231"/>
    <n v="1040.424"/>
    <m/>
    <m/>
    <m/>
  </r>
  <r>
    <x v="26"/>
    <x v="26"/>
    <x v="1"/>
    <x v="1"/>
    <x v="148"/>
    <m/>
    <x v="232"/>
    <n v="785.904"/>
    <m/>
    <m/>
    <m/>
  </r>
  <r>
    <x v="26"/>
    <x v="26"/>
    <x v="2"/>
    <x v="2"/>
    <x v="1"/>
    <m/>
    <x v="1"/>
    <n v="0"/>
    <m/>
    <m/>
    <m/>
  </r>
  <r>
    <x v="26"/>
    <x v="26"/>
    <x v="3"/>
    <x v="3"/>
    <x v="1"/>
    <m/>
    <x v="1"/>
    <n v="0"/>
    <m/>
    <m/>
    <m/>
  </r>
  <r>
    <x v="26"/>
    <x v="26"/>
    <x v="4"/>
    <x v="4"/>
    <x v="2"/>
    <m/>
    <x v="233"/>
    <n v="254.52"/>
    <m/>
    <m/>
    <m/>
  </r>
  <r>
    <x v="26"/>
    <x v="26"/>
    <x v="5"/>
    <x v="5"/>
    <x v="149"/>
    <m/>
    <x v="234"/>
    <n v="782.76959999999985"/>
    <m/>
    <n v="0.26120000000001653"/>
    <m/>
  </r>
  <r>
    <x v="26"/>
    <x v="26"/>
    <x v="6"/>
    <x v="6"/>
    <x v="150"/>
    <m/>
    <x v="235"/>
    <n v="721.02"/>
    <m/>
    <m/>
    <m/>
  </r>
  <r>
    <x v="26"/>
    <x v="26"/>
    <x v="7"/>
    <x v="7"/>
    <x v="151"/>
    <m/>
    <x v="236"/>
    <n v="60"/>
    <m/>
    <m/>
    <m/>
  </r>
  <r>
    <x v="26"/>
    <x v="26"/>
    <x v="8"/>
    <x v="8"/>
    <x v="6"/>
    <m/>
    <x v="237"/>
    <n v="56.135999999999996"/>
    <m/>
    <m/>
    <m/>
  </r>
  <r>
    <x v="26"/>
    <x v="26"/>
    <x v="9"/>
    <x v="9"/>
    <x v="7"/>
    <m/>
    <x v="238"/>
    <n v="252.61199999999997"/>
    <m/>
    <m/>
    <m/>
  </r>
  <r>
    <x v="26"/>
    <x v="26"/>
    <x v="10"/>
    <x v="10"/>
    <x v="1"/>
    <m/>
    <x v="1"/>
    <n v="0"/>
    <m/>
    <m/>
    <m/>
  </r>
  <r>
    <x v="26"/>
    <x v="26"/>
    <x v="11"/>
    <x v="11"/>
    <x v="1"/>
    <m/>
    <x v="1"/>
    <n v="0"/>
    <m/>
    <m/>
    <m/>
  </r>
  <r>
    <x v="26"/>
    <x v="26"/>
    <x v="12"/>
    <x v="12"/>
    <x v="6"/>
    <m/>
    <x v="237"/>
    <n v="56.135999999999996"/>
    <m/>
    <m/>
    <m/>
  </r>
  <r>
    <x v="26"/>
    <x v="26"/>
    <x v="13"/>
    <x v="13"/>
    <x v="6"/>
    <m/>
    <x v="237"/>
    <n v="56.135999999999996"/>
    <m/>
    <m/>
    <m/>
  </r>
  <r>
    <x v="26"/>
    <x v="26"/>
    <x v="14"/>
    <x v="14"/>
    <x v="1"/>
    <m/>
    <x v="1"/>
    <n v="0"/>
    <m/>
    <m/>
    <m/>
  </r>
  <r>
    <x v="26"/>
    <x v="26"/>
    <x v="15"/>
    <x v="15"/>
    <x v="152"/>
    <m/>
    <x v="239"/>
    <n v="240"/>
    <m/>
    <m/>
    <m/>
  </r>
  <r>
    <x v="26"/>
    <x v="26"/>
    <x v="16"/>
    <x v="16"/>
    <x v="1"/>
    <m/>
    <x v="1"/>
    <n v="0"/>
    <m/>
    <m/>
    <m/>
  </r>
  <r>
    <x v="26"/>
    <x v="26"/>
    <x v="17"/>
    <x v="17"/>
    <x v="1"/>
    <m/>
    <x v="1"/>
    <n v="0"/>
    <m/>
    <m/>
    <m/>
  </r>
  <r>
    <x v="26"/>
    <x v="26"/>
    <x v="18"/>
    <x v="3"/>
    <x v="1"/>
    <m/>
    <x v="1"/>
    <n v="0"/>
    <m/>
    <m/>
    <m/>
  </r>
  <r>
    <x v="26"/>
    <x v="26"/>
    <x v="19"/>
    <x v="18"/>
    <x v="9"/>
    <m/>
    <x v="240"/>
    <n v="61.749599999999994"/>
    <m/>
    <m/>
    <m/>
  </r>
  <r>
    <x v="26"/>
    <x v="26"/>
    <x v="20"/>
    <x v="19"/>
    <x v="153"/>
    <m/>
    <x v="241"/>
    <n v="69.239999999999995"/>
    <m/>
    <m/>
    <m/>
  </r>
  <r>
    <x v="27"/>
    <x v="27"/>
    <x v="0"/>
    <x v="0"/>
    <x v="154"/>
    <m/>
    <x v="242"/>
    <n v="1281.5280000000002"/>
    <m/>
    <m/>
    <m/>
  </r>
  <r>
    <x v="27"/>
    <x v="27"/>
    <x v="1"/>
    <x v="1"/>
    <x v="154"/>
    <m/>
    <x v="242"/>
    <n v="1281.5280000000002"/>
    <m/>
    <m/>
    <m/>
  </r>
  <r>
    <x v="27"/>
    <x v="27"/>
    <x v="2"/>
    <x v="2"/>
    <x v="1"/>
    <m/>
    <x v="1"/>
    <n v="0"/>
    <m/>
    <m/>
    <m/>
  </r>
  <r>
    <x v="27"/>
    <x v="27"/>
    <x v="3"/>
    <x v="3"/>
    <x v="1"/>
    <m/>
    <x v="1"/>
    <n v="0"/>
    <m/>
    <m/>
    <m/>
  </r>
  <r>
    <x v="27"/>
    <x v="27"/>
    <x v="4"/>
    <x v="4"/>
    <x v="2"/>
    <m/>
    <x v="1"/>
    <n v="0"/>
    <m/>
    <m/>
    <m/>
  </r>
  <r>
    <x v="27"/>
    <x v="27"/>
    <x v="5"/>
    <x v="5"/>
    <x v="155"/>
    <m/>
    <x v="243"/>
    <n v="1272.2016000000003"/>
    <m/>
    <n v="0.77719999999999345"/>
    <m/>
  </r>
  <r>
    <x v="27"/>
    <x v="27"/>
    <x v="6"/>
    <x v="6"/>
    <x v="156"/>
    <m/>
    <x v="244"/>
    <n v="1216.92"/>
    <m/>
    <m/>
    <m/>
  </r>
  <r>
    <x v="27"/>
    <x v="27"/>
    <x v="7"/>
    <x v="7"/>
    <x v="157"/>
    <m/>
    <x v="245"/>
    <n v="684"/>
    <m/>
    <m/>
    <m/>
  </r>
  <r>
    <x v="27"/>
    <x v="27"/>
    <x v="8"/>
    <x v="8"/>
    <x v="6"/>
    <m/>
    <x v="246"/>
    <n v="50.256000000000007"/>
    <m/>
    <m/>
    <m/>
  </r>
  <r>
    <x v="27"/>
    <x v="27"/>
    <x v="9"/>
    <x v="9"/>
    <x v="7"/>
    <m/>
    <x v="247"/>
    <n v="226.15199999999999"/>
    <m/>
    <m/>
    <m/>
  </r>
  <r>
    <x v="27"/>
    <x v="27"/>
    <x v="10"/>
    <x v="10"/>
    <x v="1"/>
    <m/>
    <x v="1"/>
    <n v="0"/>
    <m/>
    <m/>
    <m/>
  </r>
  <r>
    <x v="27"/>
    <x v="27"/>
    <x v="11"/>
    <x v="11"/>
    <x v="1"/>
    <m/>
    <x v="1"/>
    <n v="0"/>
    <m/>
    <m/>
    <m/>
  </r>
  <r>
    <x v="27"/>
    <x v="27"/>
    <x v="12"/>
    <x v="12"/>
    <x v="6"/>
    <m/>
    <x v="246"/>
    <n v="50.256000000000007"/>
    <m/>
    <m/>
    <m/>
  </r>
  <r>
    <x v="27"/>
    <x v="27"/>
    <x v="13"/>
    <x v="13"/>
    <x v="6"/>
    <m/>
    <x v="246"/>
    <n v="50.256000000000007"/>
    <m/>
    <m/>
    <m/>
  </r>
  <r>
    <x v="27"/>
    <x v="27"/>
    <x v="14"/>
    <x v="14"/>
    <x v="1"/>
    <m/>
    <x v="1"/>
    <n v="0"/>
    <m/>
    <m/>
    <m/>
  </r>
  <r>
    <x v="27"/>
    <x v="27"/>
    <x v="15"/>
    <x v="15"/>
    <x v="158"/>
    <m/>
    <x v="165"/>
    <n v="156"/>
    <m/>
    <m/>
    <m/>
  </r>
  <r>
    <x v="27"/>
    <x v="27"/>
    <x v="16"/>
    <x v="16"/>
    <x v="1"/>
    <m/>
    <x v="1"/>
    <n v="0"/>
    <m/>
    <m/>
    <m/>
  </r>
  <r>
    <x v="27"/>
    <x v="27"/>
    <x v="17"/>
    <x v="17"/>
    <x v="1"/>
    <m/>
    <x v="1"/>
    <n v="0"/>
    <m/>
    <m/>
    <m/>
  </r>
  <r>
    <x v="27"/>
    <x v="27"/>
    <x v="18"/>
    <x v="3"/>
    <x v="1"/>
    <m/>
    <x v="1"/>
    <n v="0"/>
    <m/>
    <m/>
    <m/>
  </r>
  <r>
    <x v="27"/>
    <x v="27"/>
    <x v="19"/>
    <x v="18"/>
    <x v="9"/>
    <m/>
    <x v="248"/>
    <n v="55.281599999999997"/>
    <m/>
    <m/>
    <m/>
  </r>
  <r>
    <x v="27"/>
    <x v="27"/>
    <x v="20"/>
    <x v="19"/>
    <x v="159"/>
    <m/>
    <x v="249"/>
    <n v="125.64000000000001"/>
    <m/>
    <m/>
    <m/>
  </r>
  <r>
    <x v="28"/>
    <x v="28"/>
    <x v="0"/>
    <x v="0"/>
    <x v="50"/>
    <m/>
    <x v="250"/>
    <n v="300.048"/>
    <m/>
    <m/>
    <m/>
  </r>
  <r>
    <x v="28"/>
    <x v="28"/>
    <x v="1"/>
    <x v="1"/>
    <x v="50"/>
    <m/>
    <x v="250"/>
    <n v="300.048"/>
    <m/>
    <m/>
    <m/>
  </r>
  <r>
    <x v="28"/>
    <x v="28"/>
    <x v="2"/>
    <x v="2"/>
    <x v="1"/>
    <m/>
    <x v="1"/>
    <n v="0"/>
    <m/>
    <m/>
    <m/>
  </r>
  <r>
    <x v="28"/>
    <x v="28"/>
    <x v="3"/>
    <x v="3"/>
    <x v="1"/>
    <m/>
    <x v="1"/>
    <n v="0"/>
    <m/>
    <m/>
    <m/>
  </r>
  <r>
    <x v="28"/>
    <x v="28"/>
    <x v="4"/>
    <x v="4"/>
    <x v="2"/>
    <m/>
    <x v="1"/>
    <n v="0"/>
    <m/>
    <m/>
    <m/>
  </r>
  <r>
    <x v="28"/>
    <x v="28"/>
    <x v="5"/>
    <x v="5"/>
    <x v="160"/>
    <m/>
    <x v="251"/>
    <n v="303.81120000000004"/>
    <m/>
    <n v="-0.31360000000000454"/>
    <m/>
  </r>
  <r>
    <x v="28"/>
    <x v="28"/>
    <x v="6"/>
    <x v="6"/>
    <x v="161"/>
    <m/>
    <x v="252"/>
    <n v="286.44"/>
    <m/>
    <m/>
    <m/>
  </r>
  <r>
    <x v="28"/>
    <x v="28"/>
    <x v="7"/>
    <x v="7"/>
    <x v="162"/>
    <m/>
    <x v="106"/>
    <n v="84"/>
    <m/>
    <m/>
    <m/>
  </r>
  <r>
    <x v="28"/>
    <x v="28"/>
    <x v="8"/>
    <x v="8"/>
    <x v="6"/>
    <m/>
    <x v="253"/>
    <n v="15.792000000000002"/>
    <m/>
    <m/>
    <m/>
  </r>
  <r>
    <x v="28"/>
    <x v="28"/>
    <x v="9"/>
    <x v="9"/>
    <x v="7"/>
    <m/>
    <x v="254"/>
    <n v="71.063999999999993"/>
    <m/>
    <m/>
    <m/>
  </r>
  <r>
    <x v="28"/>
    <x v="28"/>
    <x v="10"/>
    <x v="10"/>
    <x v="1"/>
    <m/>
    <x v="1"/>
    <n v="0"/>
    <m/>
    <m/>
    <m/>
  </r>
  <r>
    <x v="28"/>
    <x v="28"/>
    <x v="11"/>
    <x v="11"/>
    <x v="1"/>
    <m/>
    <x v="1"/>
    <n v="0"/>
    <m/>
    <m/>
    <m/>
  </r>
  <r>
    <x v="28"/>
    <x v="28"/>
    <x v="12"/>
    <x v="12"/>
    <x v="6"/>
    <m/>
    <x v="253"/>
    <n v="15.792000000000002"/>
    <m/>
    <m/>
    <m/>
  </r>
  <r>
    <x v="28"/>
    <x v="28"/>
    <x v="13"/>
    <x v="13"/>
    <x v="6"/>
    <m/>
    <x v="253"/>
    <n v="15.792000000000002"/>
    <m/>
    <s v="uz pusēm"/>
    <m/>
  </r>
  <r>
    <x v="28"/>
    <x v="28"/>
    <x v="14"/>
    <x v="14"/>
    <x v="1"/>
    <m/>
    <x v="1"/>
    <n v="0"/>
    <m/>
    <m/>
    <m/>
  </r>
  <r>
    <x v="28"/>
    <x v="28"/>
    <x v="15"/>
    <x v="15"/>
    <x v="162"/>
    <m/>
    <x v="106"/>
    <n v="84"/>
    <m/>
    <m/>
    <m/>
  </r>
  <r>
    <x v="28"/>
    <x v="28"/>
    <x v="16"/>
    <x v="16"/>
    <x v="1"/>
    <m/>
    <x v="1"/>
    <n v="0"/>
    <m/>
    <m/>
    <m/>
  </r>
  <r>
    <x v="28"/>
    <x v="28"/>
    <x v="17"/>
    <x v="17"/>
    <x v="1"/>
    <m/>
    <x v="1"/>
    <n v="0"/>
    <m/>
    <m/>
    <m/>
  </r>
  <r>
    <x v="28"/>
    <x v="28"/>
    <x v="18"/>
    <x v="3"/>
    <x v="1"/>
    <m/>
    <x v="1"/>
    <n v="0"/>
    <m/>
    <m/>
    <m/>
  </r>
  <r>
    <x v="28"/>
    <x v="28"/>
    <x v="19"/>
    <x v="18"/>
    <x v="9"/>
    <m/>
    <x v="255"/>
    <n v="17.371199999999998"/>
    <m/>
    <m/>
    <m/>
  </r>
  <r>
    <x v="28"/>
    <x v="28"/>
    <x v="20"/>
    <x v="19"/>
    <x v="163"/>
    <m/>
    <x v="256"/>
    <n v="47.400000000000006"/>
    <m/>
    <m/>
    <m/>
  </r>
  <r>
    <x v="29"/>
    <x v="29"/>
    <x v="0"/>
    <x v="0"/>
    <x v="0"/>
    <m/>
    <x v="257"/>
    <n v="2321.52"/>
    <m/>
    <m/>
    <m/>
  </r>
  <r>
    <x v="29"/>
    <x v="29"/>
    <x v="1"/>
    <x v="1"/>
    <x v="0"/>
    <m/>
    <x v="257"/>
    <n v="2321.52"/>
    <m/>
    <m/>
    <m/>
  </r>
  <r>
    <x v="29"/>
    <x v="29"/>
    <x v="2"/>
    <x v="2"/>
    <x v="1"/>
    <m/>
    <x v="1"/>
    <n v="0"/>
    <m/>
    <m/>
    <m/>
  </r>
  <r>
    <x v="29"/>
    <x v="29"/>
    <x v="3"/>
    <x v="3"/>
    <x v="1"/>
    <m/>
    <x v="1"/>
    <n v="0"/>
    <m/>
    <m/>
    <m/>
  </r>
  <r>
    <x v="29"/>
    <x v="29"/>
    <x v="4"/>
    <x v="4"/>
    <x v="2"/>
    <m/>
    <x v="1"/>
    <n v="0"/>
    <m/>
    <m/>
    <m/>
  </r>
  <r>
    <x v="29"/>
    <x v="29"/>
    <x v="5"/>
    <x v="5"/>
    <x v="164"/>
    <m/>
    <x v="258"/>
    <n v="2326.4160000000002"/>
    <m/>
    <n v="-0.40799999999998704"/>
    <m/>
  </r>
  <r>
    <x v="29"/>
    <x v="29"/>
    <x v="6"/>
    <x v="6"/>
    <x v="165"/>
    <m/>
    <x v="259"/>
    <n v="2176.1999999999998"/>
    <m/>
    <m/>
    <m/>
  </r>
  <r>
    <x v="29"/>
    <x v="29"/>
    <x v="7"/>
    <x v="7"/>
    <x v="166"/>
    <m/>
    <x v="260"/>
    <n v="732"/>
    <m/>
    <m/>
    <m/>
  </r>
  <r>
    <x v="29"/>
    <x v="29"/>
    <x v="8"/>
    <x v="8"/>
    <x v="6"/>
    <m/>
    <x v="261"/>
    <n v="136.56"/>
    <m/>
    <m/>
    <m/>
  </r>
  <r>
    <x v="29"/>
    <x v="29"/>
    <x v="9"/>
    <x v="9"/>
    <x v="7"/>
    <m/>
    <x v="262"/>
    <n v="614.52"/>
    <m/>
    <m/>
    <m/>
  </r>
  <r>
    <x v="29"/>
    <x v="29"/>
    <x v="10"/>
    <x v="10"/>
    <x v="1"/>
    <m/>
    <x v="1"/>
    <n v="0"/>
    <m/>
    <m/>
    <m/>
  </r>
  <r>
    <x v="29"/>
    <x v="29"/>
    <x v="11"/>
    <x v="11"/>
    <x v="1"/>
    <m/>
    <x v="1"/>
    <n v="0"/>
    <m/>
    <m/>
    <m/>
  </r>
  <r>
    <x v="29"/>
    <x v="29"/>
    <x v="12"/>
    <x v="12"/>
    <x v="6"/>
    <m/>
    <x v="261"/>
    <n v="136.56"/>
    <m/>
    <m/>
    <m/>
  </r>
  <r>
    <x v="29"/>
    <x v="29"/>
    <x v="13"/>
    <x v="13"/>
    <x v="6"/>
    <m/>
    <x v="261"/>
    <n v="136.56"/>
    <m/>
    <m/>
    <m/>
  </r>
  <r>
    <x v="29"/>
    <x v="29"/>
    <x v="14"/>
    <x v="14"/>
    <x v="1"/>
    <m/>
    <x v="1"/>
    <n v="0"/>
    <m/>
    <m/>
    <m/>
  </r>
  <r>
    <x v="29"/>
    <x v="29"/>
    <x v="15"/>
    <x v="15"/>
    <x v="167"/>
    <m/>
    <x v="54"/>
    <n v="420"/>
    <m/>
    <m/>
    <m/>
  </r>
  <r>
    <x v="29"/>
    <x v="29"/>
    <x v="16"/>
    <x v="16"/>
    <x v="1"/>
    <m/>
    <x v="1"/>
    <n v="0"/>
    <m/>
    <m/>
    <m/>
  </r>
  <r>
    <x v="29"/>
    <x v="29"/>
    <x v="17"/>
    <x v="17"/>
    <x v="1"/>
    <m/>
    <x v="1"/>
    <n v="0"/>
    <m/>
    <m/>
    <m/>
  </r>
  <r>
    <x v="29"/>
    <x v="29"/>
    <x v="18"/>
    <x v="3"/>
    <x v="1"/>
    <m/>
    <x v="1"/>
    <n v="0"/>
    <m/>
    <m/>
    <m/>
  </r>
  <r>
    <x v="29"/>
    <x v="29"/>
    <x v="19"/>
    <x v="18"/>
    <x v="9"/>
    <m/>
    <x v="263"/>
    <n v="150.21599999999998"/>
    <m/>
    <m/>
    <m/>
  </r>
  <r>
    <x v="29"/>
    <x v="29"/>
    <x v="20"/>
    <x v="19"/>
    <x v="168"/>
    <m/>
    <x v="264"/>
    <n v="341.64"/>
    <m/>
    <m/>
    <m/>
  </r>
  <r>
    <x v="30"/>
    <x v="30"/>
    <x v="0"/>
    <x v="0"/>
    <x v="32"/>
    <m/>
    <x v="265"/>
    <n v="403.58399999999995"/>
    <m/>
    <m/>
    <m/>
  </r>
  <r>
    <x v="30"/>
    <x v="30"/>
    <x v="1"/>
    <x v="1"/>
    <x v="32"/>
    <m/>
    <x v="265"/>
    <n v="403.58399999999995"/>
    <m/>
    <m/>
    <m/>
  </r>
  <r>
    <x v="30"/>
    <x v="30"/>
    <x v="2"/>
    <x v="2"/>
    <x v="1"/>
    <m/>
    <x v="1"/>
    <n v="0"/>
    <m/>
    <m/>
    <m/>
  </r>
  <r>
    <x v="30"/>
    <x v="30"/>
    <x v="3"/>
    <x v="3"/>
    <x v="1"/>
    <m/>
    <x v="1"/>
    <n v="0"/>
    <m/>
    <m/>
    <m/>
  </r>
  <r>
    <x v="30"/>
    <x v="30"/>
    <x v="4"/>
    <x v="4"/>
    <x v="2"/>
    <m/>
    <x v="1"/>
    <n v="0"/>
    <m/>
    <m/>
    <m/>
  </r>
  <r>
    <x v="30"/>
    <x v="30"/>
    <x v="5"/>
    <x v="5"/>
    <x v="169"/>
    <m/>
    <x v="266"/>
    <n v="408.92639999999994"/>
    <m/>
    <n v="-0.44519999999999982"/>
    <m/>
  </r>
  <r>
    <x v="30"/>
    <x v="30"/>
    <x v="6"/>
    <x v="6"/>
    <x v="170"/>
    <m/>
    <x v="267"/>
    <n v="381.18"/>
    <m/>
    <m/>
    <m/>
  </r>
  <r>
    <x v="30"/>
    <x v="30"/>
    <x v="7"/>
    <x v="7"/>
    <x v="1"/>
    <m/>
    <x v="1"/>
    <n v="0"/>
    <m/>
    <m/>
    <m/>
  </r>
  <r>
    <x v="30"/>
    <x v="30"/>
    <x v="8"/>
    <x v="8"/>
    <x v="6"/>
    <m/>
    <x v="268"/>
    <n v="25.223999999999997"/>
    <m/>
    <m/>
    <m/>
  </r>
  <r>
    <x v="30"/>
    <x v="30"/>
    <x v="9"/>
    <x v="9"/>
    <x v="7"/>
    <m/>
    <x v="269"/>
    <n v="113.508"/>
    <m/>
    <m/>
    <m/>
  </r>
  <r>
    <x v="30"/>
    <x v="30"/>
    <x v="10"/>
    <x v="10"/>
    <x v="1"/>
    <m/>
    <x v="1"/>
    <n v="0"/>
    <m/>
    <m/>
    <m/>
  </r>
  <r>
    <x v="30"/>
    <x v="30"/>
    <x v="11"/>
    <x v="11"/>
    <x v="1"/>
    <m/>
    <x v="1"/>
    <n v="0"/>
    <m/>
    <m/>
    <m/>
  </r>
  <r>
    <x v="30"/>
    <x v="30"/>
    <x v="12"/>
    <x v="12"/>
    <x v="6"/>
    <m/>
    <x v="268"/>
    <n v="25.223999999999997"/>
    <m/>
    <m/>
    <m/>
  </r>
  <r>
    <x v="30"/>
    <x v="30"/>
    <x v="13"/>
    <x v="13"/>
    <x v="6"/>
    <m/>
    <x v="268"/>
    <n v="25.223999999999997"/>
    <m/>
    <m/>
    <m/>
  </r>
  <r>
    <x v="30"/>
    <x v="30"/>
    <x v="14"/>
    <x v="14"/>
    <x v="1"/>
    <m/>
    <x v="1"/>
    <n v="0"/>
    <m/>
    <m/>
    <m/>
  </r>
  <r>
    <x v="30"/>
    <x v="30"/>
    <x v="15"/>
    <x v="15"/>
    <x v="171"/>
    <m/>
    <x v="192"/>
    <n v="192"/>
    <m/>
    <m/>
    <m/>
  </r>
  <r>
    <x v="30"/>
    <x v="30"/>
    <x v="16"/>
    <x v="16"/>
    <x v="1"/>
    <m/>
    <x v="1"/>
    <n v="0"/>
    <m/>
    <m/>
    <m/>
  </r>
  <r>
    <x v="30"/>
    <x v="30"/>
    <x v="17"/>
    <x v="17"/>
    <x v="1"/>
    <m/>
    <x v="1"/>
    <n v="0"/>
    <m/>
    <m/>
    <m/>
  </r>
  <r>
    <x v="30"/>
    <x v="30"/>
    <x v="18"/>
    <x v="3"/>
    <x v="1"/>
    <m/>
    <x v="1"/>
    <n v="0"/>
    <m/>
    <m/>
    <m/>
  </r>
  <r>
    <x v="30"/>
    <x v="30"/>
    <x v="19"/>
    <x v="18"/>
    <x v="9"/>
    <m/>
    <x v="270"/>
    <n v="27.746399999999998"/>
    <m/>
    <m/>
    <m/>
  </r>
  <r>
    <x v="30"/>
    <x v="30"/>
    <x v="20"/>
    <x v="19"/>
    <x v="172"/>
    <m/>
    <x v="271"/>
    <n v="88.199999999999989"/>
    <m/>
    <m/>
    <m/>
  </r>
  <r>
    <x v="31"/>
    <x v="31"/>
    <x v="0"/>
    <x v="0"/>
    <x v="173"/>
    <m/>
    <x v="272"/>
    <n v="902.92800000000011"/>
    <m/>
    <m/>
    <m/>
  </r>
  <r>
    <x v="31"/>
    <x v="31"/>
    <x v="1"/>
    <x v="1"/>
    <x v="0"/>
    <m/>
    <x v="273"/>
    <n v="818.44800000000009"/>
    <m/>
    <m/>
    <m/>
  </r>
  <r>
    <x v="31"/>
    <x v="31"/>
    <x v="2"/>
    <x v="2"/>
    <x v="1"/>
    <m/>
    <x v="1"/>
    <n v="0"/>
    <m/>
    <m/>
    <m/>
  </r>
  <r>
    <x v="31"/>
    <x v="31"/>
    <x v="3"/>
    <x v="3"/>
    <x v="1"/>
    <m/>
    <x v="1"/>
    <n v="0"/>
    <m/>
    <m/>
    <m/>
  </r>
  <r>
    <x v="31"/>
    <x v="31"/>
    <x v="4"/>
    <x v="4"/>
    <x v="2"/>
    <m/>
    <x v="274"/>
    <n v="84.48"/>
    <m/>
    <m/>
    <m/>
  </r>
  <r>
    <x v="31"/>
    <x v="31"/>
    <x v="5"/>
    <x v="5"/>
    <x v="174"/>
    <m/>
    <x v="275"/>
    <n v="822.03840000000014"/>
    <m/>
    <n v="-0.29919999999999902"/>
    <m/>
  </r>
  <r>
    <x v="31"/>
    <x v="31"/>
    <x v="6"/>
    <x v="6"/>
    <x v="175"/>
    <m/>
    <x v="276"/>
    <n v="769.08"/>
    <m/>
    <m/>
    <m/>
  </r>
  <r>
    <x v="31"/>
    <x v="31"/>
    <x v="7"/>
    <x v="7"/>
    <x v="176"/>
    <m/>
    <x v="277"/>
    <n v="264"/>
    <m/>
    <m/>
    <m/>
  </r>
  <r>
    <x v="31"/>
    <x v="31"/>
    <x v="8"/>
    <x v="8"/>
    <x v="6"/>
    <m/>
    <x v="278"/>
    <n v="48.143999999999991"/>
    <m/>
    <m/>
    <m/>
  </r>
  <r>
    <x v="31"/>
    <x v="31"/>
    <x v="9"/>
    <x v="9"/>
    <x v="7"/>
    <m/>
    <x v="279"/>
    <n v="216.64799999999997"/>
    <m/>
    <m/>
    <m/>
  </r>
  <r>
    <x v="31"/>
    <x v="31"/>
    <x v="10"/>
    <x v="10"/>
    <x v="1"/>
    <m/>
    <x v="1"/>
    <n v="0"/>
    <m/>
    <m/>
    <m/>
  </r>
  <r>
    <x v="31"/>
    <x v="31"/>
    <x v="11"/>
    <x v="11"/>
    <x v="1"/>
    <m/>
    <x v="1"/>
    <n v="0"/>
    <m/>
    <m/>
    <m/>
  </r>
  <r>
    <x v="31"/>
    <x v="31"/>
    <x v="12"/>
    <x v="12"/>
    <x v="6"/>
    <m/>
    <x v="278"/>
    <n v="48.143999999999991"/>
    <m/>
    <m/>
    <m/>
  </r>
  <r>
    <x v="31"/>
    <x v="31"/>
    <x v="13"/>
    <x v="13"/>
    <x v="6"/>
    <m/>
    <x v="278"/>
    <n v="48.143999999999991"/>
    <m/>
    <m/>
    <m/>
  </r>
  <r>
    <x v="31"/>
    <x v="31"/>
    <x v="14"/>
    <x v="14"/>
    <x v="1"/>
    <m/>
    <x v="1"/>
    <n v="0"/>
    <m/>
    <m/>
    <m/>
  </r>
  <r>
    <x v="31"/>
    <x v="31"/>
    <x v="15"/>
    <x v="15"/>
    <x v="177"/>
    <m/>
    <x v="280"/>
    <n v="144"/>
    <m/>
    <m/>
    <m/>
  </r>
  <r>
    <x v="31"/>
    <x v="31"/>
    <x v="16"/>
    <x v="16"/>
    <x v="1"/>
    <m/>
    <x v="1"/>
    <n v="0"/>
    <m/>
    <m/>
    <m/>
  </r>
  <r>
    <x v="31"/>
    <x v="31"/>
    <x v="17"/>
    <x v="17"/>
    <x v="1"/>
    <m/>
    <x v="1"/>
    <n v="0"/>
    <m/>
    <m/>
    <m/>
  </r>
  <r>
    <x v="31"/>
    <x v="31"/>
    <x v="18"/>
    <x v="3"/>
    <x v="1"/>
    <m/>
    <x v="1"/>
    <n v="0"/>
    <m/>
    <m/>
    <m/>
  </r>
  <r>
    <x v="31"/>
    <x v="31"/>
    <x v="19"/>
    <x v="18"/>
    <x v="9"/>
    <m/>
    <x v="281"/>
    <n v="52.958399999999997"/>
    <m/>
    <m/>
    <m/>
  </r>
  <r>
    <x v="31"/>
    <x v="31"/>
    <x v="20"/>
    <x v="19"/>
    <x v="178"/>
    <m/>
    <x v="282"/>
    <n v="100.44"/>
    <m/>
    <m/>
    <m/>
  </r>
  <r>
    <x v="32"/>
    <x v="32"/>
    <x v="0"/>
    <x v="0"/>
    <x v="0"/>
    <m/>
    <x v="283"/>
    <n v="4801.1400000000003"/>
    <m/>
    <m/>
    <m/>
  </r>
  <r>
    <x v="32"/>
    <x v="32"/>
    <x v="1"/>
    <x v="1"/>
    <x v="0"/>
    <m/>
    <x v="283"/>
    <n v="4801.1400000000003"/>
    <m/>
    <m/>
    <m/>
  </r>
  <r>
    <x v="32"/>
    <x v="32"/>
    <x v="2"/>
    <x v="2"/>
    <x v="1"/>
    <m/>
    <x v="1"/>
    <n v="0"/>
    <m/>
    <m/>
    <m/>
  </r>
  <r>
    <x v="32"/>
    <x v="32"/>
    <x v="3"/>
    <x v="3"/>
    <x v="1"/>
    <m/>
    <x v="1"/>
    <n v="0"/>
    <m/>
    <m/>
    <m/>
  </r>
  <r>
    <x v="32"/>
    <x v="32"/>
    <x v="4"/>
    <x v="4"/>
    <x v="2"/>
    <m/>
    <x v="1"/>
    <n v="0"/>
    <m/>
    <m/>
    <m/>
  </r>
  <r>
    <x v="32"/>
    <x v="32"/>
    <x v="5"/>
    <x v="5"/>
    <x v="179"/>
    <m/>
    <x v="284"/>
    <n v="4828.8120000000008"/>
    <m/>
    <n v="-2.30600000000004"/>
    <m/>
  </r>
  <r>
    <x v="32"/>
    <x v="32"/>
    <x v="6"/>
    <x v="6"/>
    <x v="180"/>
    <m/>
    <x v="285"/>
    <n v="4518.1500000000005"/>
    <m/>
    <m/>
    <m/>
  </r>
  <r>
    <x v="32"/>
    <x v="32"/>
    <x v="7"/>
    <x v="7"/>
    <x v="181"/>
    <m/>
    <x v="286"/>
    <n v="2160"/>
    <m/>
    <m/>
    <m/>
  </r>
  <r>
    <x v="32"/>
    <x v="32"/>
    <x v="8"/>
    <x v="8"/>
    <x v="6"/>
    <m/>
    <x v="287"/>
    <n v="282.42"/>
    <m/>
    <m/>
    <m/>
  </r>
  <r>
    <x v="32"/>
    <x v="32"/>
    <x v="9"/>
    <x v="9"/>
    <x v="7"/>
    <m/>
    <x v="288"/>
    <n v="1270.8899999999999"/>
    <m/>
    <m/>
    <m/>
  </r>
  <r>
    <x v="32"/>
    <x v="32"/>
    <x v="10"/>
    <x v="10"/>
    <x v="1"/>
    <m/>
    <x v="1"/>
    <n v="0"/>
    <m/>
    <m/>
    <m/>
  </r>
  <r>
    <x v="32"/>
    <x v="32"/>
    <x v="11"/>
    <x v="11"/>
    <x v="1"/>
    <m/>
    <x v="1"/>
    <n v="0"/>
    <m/>
    <m/>
    <m/>
  </r>
  <r>
    <x v="32"/>
    <x v="32"/>
    <x v="12"/>
    <x v="12"/>
    <x v="6"/>
    <m/>
    <x v="287"/>
    <n v="282.42"/>
    <m/>
    <m/>
    <m/>
  </r>
  <r>
    <x v="32"/>
    <x v="32"/>
    <x v="13"/>
    <x v="13"/>
    <x v="6"/>
    <m/>
    <x v="287"/>
    <n v="282.42"/>
    <m/>
    <m/>
    <m/>
  </r>
  <r>
    <x v="32"/>
    <x v="32"/>
    <x v="14"/>
    <x v="14"/>
    <x v="1"/>
    <m/>
    <x v="1"/>
    <n v="0"/>
    <m/>
    <m/>
    <m/>
  </r>
  <r>
    <x v="32"/>
    <x v="32"/>
    <x v="15"/>
    <x v="15"/>
    <x v="182"/>
    <m/>
    <x v="239"/>
    <n v="240"/>
    <m/>
    <m/>
    <m/>
  </r>
  <r>
    <x v="32"/>
    <x v="32"/>
    <x v="16"/>
    <x v="16"/>
    <x v="1"/>
    <m/>
    <x v="1"/>
    <n v="0"/>
    <m/>
    <m/>
    <m/>
  </r>
  <r>
    <x v="32"/>
    <x v="32"/>
    <x v="17"/>
    <x v="17"/>
    <x v="1"/>
    <m/>
    <x v="1"/>
    <n v="0"/>
    <m/>
    <m/>
    <m/>
  </r>
  <r>
    <x v="32"/>
    <x v="32"/>
    <x v="18"/>
    <x v="3"/>
    <x v="1"/>
    <m/>
    <x v="1"/>
    <n v="0"/>
    <m/>
    <m/>
    <m/>
  </r>
  <r>
    <x v="32"/>
    <x v="32"/>
    <x v="19"/>
    <x v="18"/>
    <x v="9"/>
    <m/>
    <x v="289"/>
    <n v="310.66199999999998"/>
    <m/>
    <m/>
    <m/>
  </r>
  <r>
    <x v="32"/>
    <x v="32"/>
    <x v="20"/>
    <x v="19"/>
    <x v="183"/>
    <m/>
    <x v="290"/>
    <n v="706.43999999999994"/>
    <m/>
    <m/>
    <m/>
  </r>
  <r>
    <x v="33"/>
    <x v="33"/>
    <x v="0"/>
    <x v="0"/>
    <x v="184"/>
    <m/>
    <x v="291"/>
    <n v="7199.6327999999994"/>
    <m/>
    <m/>
    <m/>
  </r>
  <r>
    <x v="33"/>
    <x v="33"/>
    <x v="1"/>
    <x v="1"/>
    <x v="184"/>
    <m/>
    <x v="291"/>
    <n v="7199.6327999999994"/>
    <m/>
    <m/>
    <m/>
  </r>
  <r>
    <x v="33"/>
    <x v="33"/>
    <x v="2"/>
    <x v="2"/>
    <x v="1"/>
    <m/>
    <x v="1"/>
    <n v="0"/>
    <m/>
    <m/>
    <m/>
  </r>
  <r>
    <x v="33"/>
    <x v="33"/>
    <x v="3"/>
    <x v="3"/>
    <x v="1"/>
    <m/>
    <x v="1"/>
    <n v="0"/>
    <m/>
    <m/>
    <m/>
  </r>
  <r>
    <x v="33"/>
    <x v="33"/>
    <x v="4"/>
    <x v="4"/>
    <x v="2"/>
    <m/>
    <x v="1"/>
    <n v="0"/>
    <m/>
    <m/>
    <m/>
  </r>
  <r>
    <x v="33"/>
    <x v="33"/>
    <x v="5"/>
    <x v="5"/>
    <x v="185"/>
    <m/>
    <x v="292"/>
    <n v="7160.3337599999995"/>
    <m/>
    <n v="3.2749199999999519"/>
    <m/>
  </r>
  <r>
    <x v="33"/>
    <x v="33"/>
    <x v="6"/>
    <x v="6"/>
    <x v="186"/>
    <m/>
    <x v="293"/>
    <n v="6774.0119999999997"/>
    <m/>
    <m/>
    <m/>
  </r>
  <r>
    <x v="33"/>
    <x v="33"/>
    <x v="7"/>
    <x v="7"/>
    <x v="187"/>
    <m/>
    <x v="225"/>
    <n v="3180"/>
    <m/>
    <m/>
    <m/>
  </r>
  <r>
    <x v="33"/>
    <x v="33"/>
    <x v="8"/>
    <x v="8"/>
    <x v="6"/>
    <m/>
    <x v="294"/>
    <n v="351.20159999999998"/>
    <m/>
    <m/>
    <m/>
  </r>
  <r>
    <x v="33"/>
    <x v="33"/>
    <x v="9"/>
    <x v="9"/>
    <x v="7"/>
    <m/>
    <x v="295"/>
    <n v="1580.4071999999996"/>
    <m/>
    <m/>
    <m/>
  </r>
  <r>
    <x v="33"/>
    <x v="33"/>
    <x v="10"/>
    <x v="10"/>
    <x v="1"/>
    <m/>
    <x v="1"/>
    <n v="0"/>
    <m/>
    <m/>
    <m/>
  </r>
  <r>
    <x v="33"/>
    <x v="33"/>
    <x v="11"/>
    <x v="11"/>
    <x v="1"/>
    <m/>
    <x v="1"/>
    <n v="0"/>
    <m/>
    <m/>
    <m/>
  </r>
  <r>
    <x v="33"/>
    <x v="33"/>
    <x v="12"/>
    <x v="12"/>
    <x v="6"/>
    <m/>
    <x v="294"/>
    <n v="351.20159999999998"/>
    <m/>
    <m/>
    <m/>
  </r>
  <r>
    <x v="33"/>
    <x v="33"/>
    <x v="13"/>
    <x v="13"/>
    <x v="6"/>
    <m/>
    <x v="294"/>
    <n v="351.20159999999998"/>
    <m/>
    <m/>
    <m/>
  </r>
  <r>
    <x v="33"/>
    <x v="33"/>
    <x v="14"/>
    <x v="14"/>
    <x v="1"/>
    <m/>
    <x v="1"/>
    <n v="0"/>
    <m/>
    <m/>
    <m/>
  </r>
  <r>
    <x v="33"/>
    <x v="33"/>
    <x v="15"/>
    <x v="15"/>
    <x v="188"/>
    <m/>
    <x v="18"/>
    <n v="960"/>
    <m/>
    <m/>
    <m/>
  </r>
  <r>
    <x v="33"/>
    <x v="33"/>
    <x v="16"/>
    <x v="16"/>
    <x v="1"/>
    <m/>
    <x v="1"/>
    <n v="0"/>
    <m/>
    <m/>
    <m/>
  </r>
  <r>
    <x v="33"/>
    <x v="33"/>
    <x v="17"/>
    <x v="17"/>
    <x v="1"/>
    <m/>
    <x v="1"/>
    <n v="0"/>
    <m/>
    <m/>
    <m/>
  </r>
  <r>
    <x v="33"/>
    <x v="33"/>
    <x v="18"/>
    <x v="3"/>
    <x v="1"/>
    <m/>
    <x v="1"/>
    <n v="0"/>
    <m/>
    <m/>
    <m/>
  </r>
  <r>
    <x v="33"/>
    <x v="33"/>
    <x v="19"/>
    <x v="18"/>
    <x v="9"/>
    <m/>
    <x v="296"/>
    <n v="386.32175999999993"/>
    <m/>
    <m/>
    <m/>
  </r>
  <r>
    <x v="33"/>
    <x v="33"/>
    <x v="20"/>
    <x v="19"/>
    <x v="2"/>
    <m/>
    <x v="39"/>
    <m/>
    <m/>
    <m/>
    <m/>
  </r>
  <r>
    <x v="34"/>
    <x v="34"/>
    <x v="0"/>
    <x v="0"/>
    <x v="0"/>
    <m/>
    <x v="297"/>
    <n v="8422.344000000001"/>
    <m/>
    <m/>
    <m/>
  </r>
  <r>
    <x v="34"/>
    <x v="34"/>
    <x v="1"/>
    <x v="1"/>
    <x v="0"/>
    <m/>
    <x v="297"/>
    <n v="8422.344000000001"/>
    <m/>
    <m/>
    <m/>
  </r>
  <r>
    <x v="34"/>
    <x v="34"/>
    <x v="2"/>
    <x v="2"/>
    <x v="1"/>
    <m/>
    <x v="1"/>
    <n v="0"/>
    <m/>
    <m/>
    <m/>
  </r>
  <r>
    <x v="34"/>
    <x v="34"/>
    <x v="3"/>
    <x v="3"/>
    <x v="1"/>
    <m/>
    <x v="1"/>
    <n v="0"/>
    <m/>
    <m/>
    <m/>
  </r>
  <r>
    <x v="34"/>
    <x v="34"/>
    <x v="4"/>
    <x v="4"/>
    <x v="2"/>
    <m/>
    <x v="1"/>
    <n v="0"/>
    <m/>
    <m/>
    <m/>
  </r>
  <r>
    <x v="34"/>
    <x v="34"/>
    <x v="5"/>
    <x v="5"/>
    <x v="189"/>
    <m/>
    <x v="298"/>
    <n v="8460.7151999999987"/>
    <m/>
    <n v="-3.1975999999998521"/>
    <m/>
  </r>
  <r>
    <x v="34"/>
    <x v="34"/>
    <x v="6"/>
    <x v="6"/>
    <x v="190"/>
    <m/>
    <x v="299"/>
    <n v="7915.74"/>
    <m/>
    <m/>
    <m/>
  </r>
  <r>
    <x v="34"/>
    <x v="34"/>
    <x v="7"/>
    <x v="7"/>
    <x v="191"/>
    <m/>
    <x v="89"/>
    <n v="3480"/>
    <m/>
    <m/>
    <m/>
  </r>
  <r>
    <x v="34"/>
    <x v="34"/>
    <x v="8"/>
    <x v="8"/>
    <x v="6"/>
    <m/>
    <x v="300"/>
    <n v="495.43200000000002"/>
    <m/>
    <m/>
    <m/>
  </r>
  <r>
    <x v="34"/>
    <x v="34"/>
    <x v="9"/>
    <x v="9"/>
    <x v="7"/>
    <m/>
    <x v="301"/>
    <n v="2229.444"/>
    <m/>
    <m/>
    <m/>
  </r>
  <r>
    <x v="34"/>
    <x v="34"/>
    <x v="10"/>
    <x v="10"/>
    <x v="1"/>
    <m/>
    <x v="1"/>
    <n v="0"/>
    <m/>
    <m/>
    <m/>
  </r>
  <r>
    <x v="34"/>
    <x v="34"/>
    <x v="11"/>
    <x v="11"/>
    <x v="1"/>
    <m/>
    <x v="1"/>
    <n v="0"/>
    <m/>
    <m/>
    <m/>
  </r>
  <r>
    <x v="34"/>
    <x v="34"/>
    <x v="12"/>
    <x v="12"/>
    <x v="6"/>
    <m/>
    <x v="300"/>
    <n v="495.43200000000002"/>
    <m/>
    <m/>
    <m/>
  </r>
  <r>
    <x v="34"/>
    <x v="34"/>
    <x v="13"/>
    <x v="13"/>
    <x v="6"/>
    <m/>
    <x v="300"/>
    <n v="495.43200000000002"/>
    <m/>
    <m/>
    <m/>
  </r>
  <r>
    <x v="34"/>
    <x v="34"/>
    <x v="14"/>
    <x v="14"/>
    <x v="1"/>
    <m/>
    <x v="1"/>
    <n v="0"/>
    <m/>
    <m/>
    <m/>
  </r>
  <r>
    <x v="34"/>
    <x v="34"/>
    <x v="15"/>
    <x v="15"/>
    <x v="192"/>
    <m/>
    <x v="78"/>
    <n v="720"/>
    <m/>
    <m/>
    <m/>
  </r>
  <r>
    <x v="34"/>
    <x v="34"/>
    <x v="16"/>
    <x v="16"/>
    <x v="1"/>
    <m/>
    <x v="1"/>
    <n v="0"/>
    <m/>
    <m/>
    <m/>
  </r>
  <r>
    <x v="34"/>
    <x v="34"/>
    <x v="17"/>
    <x v="17"/>
    <x v="1"/>
    <m/>
    <x v="1"/>
    <n v="0"/>
    <m/>
    <m/>
    <m/>
  </r>
  <r>
    <x v="34"/>
    <x v="34"/>
    <x v="18"/>
    <x v="3"/>
    <x v="1"/>
    <m/>
    <x v="1"/>
    <n v="0"/>
    <m/>
    <m/>
    <m/>
  </r>
  <r>
    <x v="34"/>
    <x v="34"/>
    <x v="19"/>
    <x v="18"/>
    <x v="9"/>
    <m/>
    <x v="302"/>
    <n v="544.97519999999997"/>
    <m/>
    <m/>
    <m/>
  </r>
  <r>
    <x v="34"/>
    <x v="34"/>
    <x v="20"/>
    <x v="19"/>
    <x v="193"/>
    <m/>
    <x v="303"/>
    <n v="1239.3600000000001"/>
    <m/>
    <m/>
    <m/>
  </r>
  <r>
    <x v="35"/>
    <x v="35"/>
    <x v="0"/>
    <x v="0"/>
    <x v="32"/>
    <m/>
    <x v="304"/>
    <n v="623.23200000000008"/>
    <m/>
    <m/>
    <m/>
  </r>
  <r>
    <x v="35"/>
    <x v="35"/>
    <x v="1"/>
    <x v="1"/>
    <x v="32"/>
    <m/>
    <x v="304"/>
    <n v="623.23200000000008"/>
    <m/>
    <m/>
    <m/>
  </r>
  <r>
    <x v="35"/>
    <x v="35"/>
    <x v="2"/>
    <x v="2"/>
    <x v="1"/>
    <m/>
    <x v="1"/>
    <n v="0"/>
    <m/>
    <m/>
    <m/>
  </r>
  <r>
    <x v="35"/>
    <x v="35"/>
    <x v="3"/>
    <x v="3"/>
    <x v="1"/>
    <m/>
    <x v="1"/>
    <n v="0"/>
    <m/>
    <m/>
    <m/>
  </r>
  <r>
    <x v="35"/>
    <x v="35"/>
    <x v="4"/>
    <x v="4"/>
    <x v="2"/>
    <m/>
    <x v="1"/>
    <n v="0"/>
    <m/>
    <m/>
    <m/>
  </r>
  <r>
    <x v="35"/>
    <x v="35"/>
    <x v="5"/>
    <x v="5"/>
    <x v="194"/>
    <m/>
    <x v="305"/>
    <n v="622.98720000000003"/>
    <m/>
    <n v="2.0400000000002194E-2"/>
    <m/>
  </r>
  <r>
    <x v="35"/>
    <x v="35"/>
    <x v="6"/>
    <x v="6"/>
    <x v="195"/>
    <m/>
    <x v="306"/>
    <n v="580.1400000000001"/>
    <m/>
    <m/>
    <m/>
  </r>
  <r>
    <x v="35"/>
    <x v="35"/>
    <x v="7"/>
    <x v="7"/>
    <x v="1"/>
    <m/>
    <x v="1"/>
    <n v="0"/>
    <m/>
    <m/>
    <m/>
  </r>
  <r>
    <x v="35"/>
    <x v="35"/>
    <x v="8"/>
    <x v="8"/>
    <x v="6"/>
    <m/>
    <x v="307"/>
    <n v="38.952000000000005"/>
    <m/>
    <m/>
    <m/>
  </r>
  <r>
    <x v="35"/>
    <x v="35"/>
    <x v="9"/>
    <x v="9"/>
    <x v="7"/>
    <m/>
    <x v="308"/>
    <n v="175.28400000000002"/>
    <m/>
    <m/>
    <m/>
  </r>
  <r>
    <x v="35"/>
    <x v="35"/>
    <x v="10"/>
    <x v="10"/>
    <x v="1"/>
    <m/>
    <x v="1"/>
    <n v="0"/>
    <m/>
    <m/>
    <m/>
  </r>
  <r>
    <x v="35"/>
    <x v="35"/>
    <x v="11"/>
    <x v="11"/>
    <x v="1"/>
    <m/>
    <x v="1"/>
    <n v="0"/>
    <m/>
    <m/>
    <m/>
  </r>
  <r>
    <x v="35"/>
    <x v="35"/>
    <x v="12"/>
    <x v="12"/>
    <x v="6"/>
    <m/>
    <x v="307"/>
    <n v="38.952000000000005"/>
    <m/>
    <m/>
    <m/>
  </r>
  <r>
    <x v="35"/>
    <x v="35"/>
    <x v="13"/>
    <x v="13"/>
    <x v="6"/>
    <m/>
    <x v="307"/>
    <n v="38.952000000000005"/>
    <m/>
    <m/>
    <m/>
  </r>
  <r>
    <x v="35"/>
    <x v="35"/>
    <x v="14"/>
    <x v="14"/>
    <x v="1"/>
    <m/>
    <x v="1"/>
    <n v="0"/>
    <m/>
    <m/>
    <m/>
  </r>
  <r>
    <x v="35"/>
    <x v="35"/>
    <x v="15"/>
    <x v="15"/>
    <x v="196"/>
    <m/>
    <x v="309"/>
    <n v="288"/>
    <m/>
    <m/>
    <m/>
  </r>
  <r>
    <x v="35"/>
    <x v="35"/>
    <x v="16"/>
    <x v="16"/>
    <x v="1"/>
    <m/>
    <x v="1"/>
    <n v="0"/>
    <m/>
    <m/>
    <m/>
  </r>
  <r>
    <x v="35"/>
    <x v="35"/>
    <x v="17"/>
    <x v="17"/>
    <x v="1"/>
    <m/>
    <x v="1"/>
    <n v="0"/>
    <m/>
    <m/>
    <m/>
  </r>
  <r>
    <x v="35"/>
    <x v="35"/>
    <x v="18"/>
    <x v="3"/>
    <x v="1"/>
    <m/>
    <x v="1"/>
    <n v="0"/>
    <m/>
    <m/>
    <m/>
  </r>
  <r>
    <x v="35"/>
    <x v="35"/>
    <x v="19"/>
    <x v="18"/>
    <x v="9"/>
    <m/>
    <x v="310"/>
    <n v="42.847200000000001"/>
    <m/>
    <m/>
    <m/>
  </r>
  <r>
    <x v="35"/>
    <x v="35"/>
    <x v="20"/>
    <x v="19"/>
    <x v="197"/>
    <m/>
    <x v="311"/>
    <n v="136.32"/>
    <m/>
    <m/>
    <m/>
  </r>
  <r>
    <x v="36"/>
    <x v="36"/>
    <x v="0"/>
    <x v="0"/>
    <x v="198"/>
    <m/>
    <x v="312"/>
    <n v="13596.48"/>
    <m/>
    <m/>
    <m/>
  </r>
  <r>
    <x v="36"/>
    <x v="36"/>
    <x v="1"/>
    <x v="1"/>
    <x v="198"/>
    <m/>
    <x v="312"/>
    <n v="13596.48"/>
    <m/>
    <m/>
    <m/>
  </r>
  <r>
    <x v="36"/>
    <x v="36"/>
    <x v="2"/>
    <x v="2"/>
    <x v="1"/>
    <m/>
    <x v="1"/>
    <n v="0"/>
    <m/>
    <m/>
    <m/>
  </r>
  <r>
    <x v="36"/>
    <x v="36"/>
    <x v="3"/>
    <x v="3"/>
    <x v="1"/>
    <m/>
    <x v="1"/>
    <n v="0"/>
    <m/>
    <m/>
    <m/>
  </r>
  <r>
    <x v="36"/>
    <x v="36"/>
    <x v="4"/>
    <x v="4"/>
    <x v="2"/>
    <m/>
    <x v="1"/>
    <n v="0"/>
    <m/>
    <m/>
    <m/>
  </r>
  <r>
    <x v="36"/>
    <x v="36"/>
    <x v="5"/>
    <x v="5"/>
    <x v="199"/>
    <m/>
    <x v="313"/>
    <n v="13646.486400000002"/>
    <m/>
    <n v="-4.1672000000000935"/>
    <m/>
  </r>
  <r>
    <x v="36"/>
    <x v="36"/>
    <x v="6"/>
    <x v="6"/>
    <x v="200"/>
    <m/>
    <x v="314"/>
    <n v="12898.68"/>
    <m/>
    <m/>
    <m/>
  </r>
  <r>
    <x v="36"/>
    <x v="36"/>
    <x v="7"/>
    <x v="7"/>
    <x v="201"/>
    <m/>
    <x v="315"/>
    <n v="6240"/>
    <m/>
    <m/>
    <m/>
  </r>
  <r>
    <x v="36"/>
    <x v="36"/>
    <x v="8"/>
    <x v="8"/>
    <x v="6"/>
    <m/>
    <x v="316"/>
    <n v="679.82400000000007"/>
    <m/>
    <m/>
    <m/>
  </r>
  <r>
    <x v="36"/>
    <x v="36"/>
    <x v="9"/>
    <x v="9"/>
    <x v="7"/>
    <m/>
    <x v="317"/>
    <n v="3059.2079999999996"/>
    <m/>
    <m/>
    <m/>
  </r>
  <r>
    <x v="36"/>
    <x v="36"/>
    <x v="10"/>
    <x v="10"/>
    <x v="1"/>
    <m/>
    <x v="1"/>
    <n v="0"/>
    <m/>
    <m/>
    <m/>
  </r>
  <r>
    <x v="36"/>
    <x v="36"/>
    <x v="11"/>
    <x v="11"/>
    <x v="1"/>
    <m/>
    <x v="1"/>
    <n v="0"/>
    <m/>
    <m/>
    <m/>
  </r>
  <r>
    <x v="36"/>
    <x v="36"/>
    <x v="12"/>
    <x v="12"/>
    <x v="6"/>
    <m/>
    <x v="316"/>
    <n v="679.82400000000007"/>
    <m/>
    <m/>
    <m/>
  </r>
  <r>
    <x v="36"/>
    <x v="36"/>
    <x v="13"/>
    <x v="13"/>
    <x v="6"/>
    <m/>
    <x v="316"/>
    <n v="679.82400000000007"/>
    <m/>
    <m/>
    <m/>
  </r>
  <r>
    <x v="36"/>
    <x v="36"/>
    <x v="14"/>
    <x v="14"/>
    <x v="1"/>
    <m/>
    <x v="1"/>
    <n v="0"/>
    <m/>
    <m/>
    <m/>
  </r>
  <r>
    <x v="36"/>
    <x v="36"/>
    <x v="15"/>
    <x v="15"/>
    <x v="202"/>
    <m/>
    <x v="172"/>
    <n v="1560"/>
    <m/>
    <m/>
    <m/>
  </r>
  <r>
    <x v="36"/>
    <x v="36"/>
    <x v="16"/>
    <x v="16"/>
    <x v="1"/>
    <m/>
    <x v="1"/>
    <n v="0"/>
    <m/>
    <m/>
    <m/>
  </r>
  <r>
    <x v="36"/>
    <x v="36"/>
    <x v="17"/>
    <x v="17"/>
    <x v="1"/>
    <m/>
    <x v="1"/>
    <n v="0"/>
    <m/>
    <m/>
    <m/>
  </r>
  <r>
    <x v="36"/>
    <x v="36"/>
    <x v="18"/>
    <x v="3"/>
    <x v="1"/>
    <m/>
    <x v="1"/>
    <n v="0"/>
    <m/>
    <m/>
    <m/>
  </r>
  <r>
    <x v="36"/>
    <x v="36"/>
    <x v="19"/>
    <x v="18"/>
    <x v="9"/>
    <m/>
    <x v="318"/>
    <n v="747.80639999999994"/>
    <m/>
    <m/>
    <m/>
  </r>
  <r>
    <x v="36"/>
    <x v="36"/>
    <x v="20"/>
    <x v="19"/>
    <x v="203"/>
    <m/>
    <x v="319"/>
    <n v="1701.3600000000001"/>
    <m/>
    <m/>
    <m/>
  </r>
  <r>
    <x v="37"/>
    <x v="37"/>
    <x v="0"/>
    <x v="0"/>
    <x v="204"/>
    <m/>
    <x v="320"/>
    <n v="5230.9800000000005"/>
    <m/>
    <m/>
    <m/>
  </r>
  <r>
    <x v="37"/>
    <x v="37"/>
    <x v="1"/>
    <x v="1"/>
    <x v="205"/>
    <m/>
    <x v="321"/>
    <n v="4997.22"/>
    <m/>
    <m/>
    <m/>
  </r>
  <r>
    <x v="37"/>
    <x v="37"/>
    <x v="2"/>
    <x v="2"/>
    <x v="1"/>
    <m/>
    <x v="1"/>
    <n v="0"/>
    <m/>
    <m/>
    <m/>
  </r>
  <r>
    <x v="37"/>
    <x v="37"/>
    <x v="3"/>
    <x v="3"/>
    <x v="1"/>
    <m/>
    <x v="1"/>
    <n v="0"/>
    <m/>
    <m/>
    <m/>
  </r>
  <r>
    <x v="37"/>
    <x v="37"/>
    <x v="4"/>
    <x v="4"/>
    <x v="2"/>
    <m/>
    <x v="322"/>
    <n v="233.76"/>
    <m/>
    <m/>
    <m/>
  </r>
  <r>
    <x v="37"/>
    <x v="37"/>
    <x v="5"/>
    <x v="5"/>
    <x v="206"/>
    <m/>
    <x v="323"/>
    <n v="4963.0320000000002"/>
    <m/>
    <n v="2.8489999999999895"/>
    <m/>
  </r>
  <r>
    <x v="37"/>
    <x v="37"/>
    <x v="6"/>
    <x v="6"/>
    <x v="207"/>
    <m/>
    <x v="324"/>
    <n v="4665.8999999999996"/>
    <m/>
    <m/>
    <m/>
  </r>
  <r>
    <x v="37"/>
    <x v="37"/>
    <x v="7"/>
    <x v="7"/>
    <x v="208"/>
    <m/>
    <x v="15"/>
    <n v="1680"/>
    <m/>
    <m/>
    <m/>
  </r>
  <r>
    <x v="37"/>
    <x v="37"/>
    <x v="8"/>
    <x v="8"/>
    <x v="6"/>
    <m/>
    <x v="325"/>
    <n v="270.12"/>
    <m/>
    <m/>
    <m/>
  </r>
  <r>
    <x v="37"/>
    <x v="37"/>
    <x v="9"/>
    <x v="9"/>
    <x v="7"/>
    <m/>
    <x v="326"/>
    <n v="1215.54"/>
    <m/>
    <m/>
    <m/>
  </r>
  <r>
    <x v="37"/>
    <x v="37"/>
    <x v="10"/>
    <x v="10"/>
    <x v="1"/>
    <m/>
    <x v="1"/>
    <n v="0"/>
    <m/>
    <m/>
    <m/>
  </r>
  <r>
    <x v="37"/>
    <x v="37"/>
    <x v="11"/>
    <x v="11"/>
    <x v="1"/>
    <m/>
    <x v="1"/>
    <n v="0"/>
    <m/>
    <m/>
    <m/>
  </r>
  <r>
    <x v="37"/>
    <x v="37"/>
    <x v="12"/>
    <x v="12"/>
    <x v="6"/>
    <m/>
    <x v="325"/>
    <n v="270.12"/>
    <m/>
    <m/>
    <m/>
  </r>
  <r>
    <x v="37"/>
    <x v="37"/>
    <x v="13"/>
    <x v="13"/>
    <x v="6"/>
    <m/>
    <x v="325"/>
    <n v="270.12"/>
    <m/>
    <m/>
    <m/>
  </r>
  <r>
    <x v="37"/>
    <x v="37"/>
    <x v="14"/>
    <x v="14"/>
    <x v="1"/>
    <m/>
    <x v="1"/>
    <n v="0"/>
    <m/>
    <m/>
    <m/>
  </r>
  <r>
    <x v="37"/>
    <x v="37"/>
    <x v="15"/>
    <x v="15"/>
    <x v="209"/>
    <m/>
    <x v="18"/>
    <n v="960"/>
    <m/>
    <m/>
    <m/>
  </r>
  <r>
    <x v="37"/>
    <x v="37"/>
    <x v="16"/>
    <x v="16"/>
    <x v="1"/>
    <m/>
    <x v="1"/>
    <n v="0"/>
    <m/>
    <m/>
    <m/>
  </r>
  <r>
    <x v="37"/>
    <x v="37"/>
    <x v="17"/>
    <x v="17"/>
    <x v="1"/>
    <m/>
    <x v="1"/>
    <n v="0"/>
    <m/>
    <m/>
    <m/>
  </r>
  <r>
    <x v="37"/>
    <x v="37"/>
    <x v="18"/>
    <x v="3"/>
    <x v="1"/>
    <m/>
    <x v="1"/>
    <n v="0"/>
    <m/>
    <m/>
    <m/>
  </r>
  <r>
    <x v="37"/>
    <x v="37"/>
    <x v="19"/>
    <x v="18"/>
    <x v="9"/>
    <m/>
    <x v="327"/>
    <n v="297.13200000000001"/>
    <m/>
    <m/>
    <m/>
  </r>
  <r>
    <x v="37"/>
    <x v="37"/>
    <x v="20"/>
    <x v="19"/>
    <x v="210"/>
    <m/>
    <x v="328"/>
    <n v="620.04"/>
    <m/>
    <m/>
    <m/>
  </r>
  <r>
    <x v="38"/>
    <x v="38"/>
    <x v="0"/>
    <x v="0"/>
    <x v="205"/>
    <m/>
    <x v="329"/>
    <n v="4745.6495999999988"/>
    <m/>
    <m/>
    <m/>
  </r>
  <r>
    <x v="38"/>
    <x v="38"/>
    <x v="1"/>
    <x v="1"/>
    <x v="205"/>
    <m/>
    <x v="329"/>
    <n v="4745.6495999999988"/>
    <m/>
    <m/>
    <m/>
  </r>
  <r>
    <x v="38"/>
    <x v="38"/>
    <x v="2"/>
    <x v="2"/>
    <x v="1"/>
    <m/>
    <x v="1"/>
    <n v="0"/>
    <m/>
    <m/>
    <m/>
  </r>
  <r>
    <x v="38"/>
    <x v="38"/>
    <x v="3"/>
    <x v="3"/>
    <x v="1"/>
    <m/>
    <x v="1"/>
    <n v="0"/>
    <m/>
    <m/>
    <m/>
  </r>
  <r>
    <x v="38"/>
    <x v="38"/>
    <x v="4"/>
    <x v="4"/>
    <x v="2"/>
    <m/>
    <x v="1"/>
    <n v="0"/>
    <m/>
    <m/>
    <m/>
  </r>
  <r>
    <x v="38"/>
    <x v="38"/>
    <x v="5"/>
    <x v="5"/>
    <x v="211"/>
    <m/>
    <x v="330"/>
    <n v="4726.0857599999999"/>
    <m/>
    <n v="1.6303199999999265"/>
    <m/>
  </r>
  <r>
    <x v="38"/>
    <x v="38"/>
    <x v="6"/>
    <x v="6"/>
    <x v="212"/>
    <m/>
    <x v="331"/>
    <n v="4443.9120000000003"/>
    <m/>
    <m/>
    <m/>
  </r>
  <r>
    <x v="38"/>
    <x v="38"/>
    <x v="7"/>
    <x v="7"/>
    <x v="213"/>
    <m/>
    <x v="332"/>
    <n v="2400"/>
    <m/>
    <m/>
    <m/>
  </r>
  <r>
    <x v="38"/>
    <x v="38"/>
    <x v="8"/>
    <x v="8"/>
    <x v="6"/>
    <m/>
    <x v="333"/>
    <n v="256.52159999999998"/>
    <m/>
    <m/>
    <m/>
  </r>
  <r>
    <x v="38"/>
    <x v="38"/>
    <x v="9"/>
    <x v="9"/>
    <x v="7"/>
    <m/>
    <x v="334"/>
    <n v="1154.3471999999997"/>
    <m/>
    <m/>
    <m/>
  </r>
  <r>
    <x v="38"/>
    <x v="38"/>
    <x v="10"/>
    <x v="10"/>
    <x v="1"/>
    <m/>
    <x v="1"/>
    <n v="0"/>
    <m/>
    <m/>
    <m/>
  </r>
  <r>
    <x v="38"/>
    <x v="38"/>
    <x v="11"/>
    <x v="11"/>
    <x v="1"/>
    <m/>
    <x v="1"/>
    <n v="0"/>
    <m/>
    <m/>
    <m/>
  </r>
  <r>
    <x v="38"/>
    <x v="38"/>
    <x v="12"/>
    <x v="12"/>
    <x v="6"/>
    <m/>
    <x v="333"/>
    <n v="256.52159999999998"/>
    <m/>
    <m/>
    <m/>
  </r>
  <r>
    <x v="38"/>
    <x v="38"/>
    <x v="13"/>
    <x v="13"/>
    <x v="6"/>
    <m/>
    <x v="333"/>
    <n v="256.52159999999998"/>
    <m/>
    <m/>
    <m/>
  </r>
  <r>
    <x v="38"/>
    <x v="38"/>
    <x v="14"/>
    <x v="14"/>
    <x v="1"/>
    <m/>
    <x v="1"/>
    <n v="0"/>
    <m/>
    <m/>
    <m/>
  </r>
  <r>
    <x v="38"/>
    <x v="38"/>
    <x v="15"/>
    <x v="15"/>
    <x v="214"/>
    <m/>
    <x v="335"/>
    <n v="120"/>
    <m/>
    <m/>
    <m/>
  </r>
  <r>
    <x v="38"/>
    <x v="38"/>
    <x v="16"/>
    <x v="16"/>
    <x v="1"/>
    <m/>
    <x v="1"/>
    <n v="0"/>
    <m/>
    <m/>
    <m/>
  </r>
  <r>
    <x v="38"/>
    <x v="38"/>
    <x v="17"/>
    <x v="17"/>
    <x v="1"/>
    <m/>
    <x v="1"/>
    <n v="0"/>
    <m/>
    <m/>
    <m/>
  </r>
  <r>
    <x v="38"/>
    <x v="38"/>
    <x v="18"/>
    <x v="3"/>
    <x v="1"/>
    <m/>
    <x v="1"/>
    <n v="0"/>
    <m/>
    <m/>
    <m/>
  </r>
  <r>
    <x v="38"/>
    <x v="38"/>
    <x v="19"/>
    <x v="18"/>
    <x v="9"/>
    <m/>
    <x v="336"/>
    <n v="282.17375999999996"/>
    <m/>
    <m/>
    <m/>
  </r>
  <r>
    <x v="38"/>
    <x v="38"/>
    <x v="20"/>
    <x v="19"/>
    <x v="215"/>
    <m/>
    <x v="337"/>
    <n v="641.88"/>
    <m/>
    <m/>
    <m/>
  </r>
  <r>
    <x v="39"/>
    <x v="39"/>
    <x v="0"/>
    <x v="0"/>
    <x v="50"/>
    <m/>
    <x v="338"/>
    <n v="9232.4495999999999"/>
    <m/>
    <m/>
    <m/>
  </r>
  <r>
    <x v="39"/>
    <x v="39"/>
    <x v="1"/>
    <x v="1"/>
    <x v="50"/>
    <m/>
    <x v="338"/>
    <n v="9232.4495999999999"/>
    <m/>
    <m/>
    <m/>
  </r>
  <r>
    <x v="39"/>
    <x v="39"/>
    <x v="2"/>
    <x v="2"/>
    <x v="1"/>
    <m/>
    <x v="1"/>
    <n v="0"/>
    <m/>
    <m/>
    <m/>
  </r>
  <r>
    <x v="39"/>
    <x v="39"/>
    <x v="3"/>
    <x v="3"/>
    <x v="1"/>
    <m/>
    <x v="1"/>
    <n v="0"/>
    <m/>
    <m/>
    <m/>
  </r>
  <r>
    <x v="39"/>
    <x v="39"/>
    <x v="4"/>
    <x v="4"/>
    <x v="2"/>
    <m/>
    <x v="1"/>
    <n v="0"/>
    <m/>
    <m/>
    <m/>
  </r>
  <r>
    <x v="39"/>
    <x v="39"/>
    <x v="5"/>
    <x v="5"/>
    <x v="216"/>
    <m/>
    <x v="339"/>
    <n v="9338.8982400000004"/>
    <m/>
    <n v="-8.8707200000000057"/>
    <m/>
  </r>
  <r>
    <x v="39"/>
    <x v="39"/>
    <x v="6"/>
    <x v="6"/>
    <x v="217"/>
    <m/>
    <x v="340"/>
    <n v="8804.3880000000008"/>
    <m/>
    <m/>
    <m/>
  </r>
  <r>
    <x v="39"/>
    <x v="39"/>
    <x v="7"/>
    <x v="7"/>
    <x v="218"/>
    <m/>
    <x v="89"/>
    <n v="3480"/>
    <m/>
    <m/>
    <m/>
  </r>
  <r>
    <x v="39"/>
    <x v="39"/>
    <x v="8"/>
    <x v="8"/>
    <x v="6"/>
    <m/>
    <x v="341"/>
    <n v="485.91840000000002"/>
    <m/>
    <m/>
    <m/>
  </r>
  <r>
    <x v="39"/>
    <x v="39"/>
    <x v="9"/>
    <x v="9"/>
    <x v="7"/>
    <m/>
    <x v="342"/>
    <n v="2186.6328000000003"/>
    <m/>
    <m/>
    <m/>
  </r>
  <r>
    <x v="39"/>
    <x v="39"/>
    <x v="10"/>
    <x v="10"/>
    <x v="1"/>
    <m/>
    <x v="1"/>
    <n v="0"/>
    <m/>
    <m/>
    <m/>
  </r>
  <r>
    <x v="39"/>
    <x v="39"/>
    <x v="11"/>
    <x v="11"/>
    <x v="1"/>
    <m/>
    <x v="1"/>
    <n v="0"/>
    <m/>
    <m/>
    <m/>
  </r>
  <r>
    <x v="39"/>
    <x v="39"/>
    <x v="12"/>
    <x v="12"/>
    <x v="6"/>
    <m/>
    <x v="341"/>
    <n v="485.91840000000002"/>
    <m/>
    <m/>
    <m/>
  </r>
  <r>
    <x v="39"/>
    <x v="39"/>
    <x v="13"/>
    <x v="13"/>
    <x v="6"/>
    <m/>
    <x v="341"/>
    <n v="485.91840000000002"/>
    <m/>
    <m/>
    <m/>
  </r>
  <r>
    <x v="39"/>
    <x v="39"/>
    <x v="14"/>
    <x v="14"/>
    <x v="1"/>
    <m/>
    <x v="1"/>
    <n v="0"/>
    <m/>
    <m/>
    <m/>
  </r>
  <r>
    <x v="39"/>
    <x v="39"/>
    <x v="15"/>
    <x v="15"/>
    <x v="219"/>
    <m/>
    <x v="15"/>
    <n v="1680"/>
    <m/>
    <m/>
    <m/>
  </r>
  <r>
    <x v="39"/>
    <x v="39"/>
    <x v="16"/>
    <x v="16"/>
    <x v="1"/>
    <m/>
    <x v="1"/>
    <n v="0"/>
    <m/>
    <m/>
    <m/>
  </r>
  <r>
    <x v="39"/>
    <x v="39"/>
    <x v="17"/>
    <x v="17"/>
    <x v="1"/>
    <m/>
    <x v="1"/>
    <n v="0"/>
    <m/>
    <m/>
    <m/>
  </r>
  <r>
    <x v="39"/>
    <x v="39"/>
    <x v="18"/>
    <x v="3"/>
    <x v="1"/>
    <m/>
    <x v="1"/>
    <n v="0"/>
    <m/>
    <m/>
    <m/>
  </r>
  <r>
    <x v="39"/>
    <x v="39"/>
    <x v="19"/>
    <x v="18"/>
    <x v="9"/>
    <m/>
    <x v="343"/>
    <n v="534.51023999999995"/>
    <m/>
    <m/>
    <m/>
  </r>
  <r>
    <x v="39"/>
    <x v="39"/>
    <x v="20"/>
    <x v="19"/>
    <x v="220"/>
    <m/>
    <x v="344"/>
    <n v="1215.8399999999999"/>
    <m/>
    <m/>
    <m/>
  </r>
  <r>
    <x v="0"/>
    <x v="40"/>
    <x v="21"/>
    <x v="20"/>
    <x v="221"/>
    <m/>
    <x v="39"/>
    <m/>
    <m/>
    <m/>
    <m/>
  </r>
  <r>
    <x v="1"/>
    <x v="40"/>
    <x v="21"/>
    <x v="20"/>
    <x v="222"/>
    <m/>
    <x v="39"/>
    <m/>
    <m/>
    <m/>
    <m/>
  </r>
  <r>
    <x v="2"/>
    <x v="40"/>
    <x v="21"/>
    <x v="20"/>
    <x v="223"/>
    <m/>
    <x v="39"/>
    <m/>
    <m/>
    <m/>
    <m/>
  </r>
  <r>
    <x v="3"/>
    <x v="40"/>
    <x v="21"/>
    <x v="20"/>
    <x v="224"/>
    <m/>
    <x v="39"/>
    <m/>
    <m/>
    <m/>
    <m/>
  </r>
  <r>
    <x v="4"/>
    <x v="40"/>
    <x v="21"/>
    <x v="20"/>
    <x v="225"/>
    <m/>
    <x v="39"/>
    <m/>
    <m/>
    <m/>
    <m/>
  </r>
  <r>
    <x v="5"/>
    <x v="40"/>
    <x v="21"/>
    <x v="20"/>
    <x v="226"/>
    <m/>
    <x v="39"/>
    <m/>
    <m/>
    <m/>
    <m/>
  </r>
  <r>
    <x v="6"/>
    <x v="40"/>
    <x v="21"/>
    <x v="20"/>
    <x v="227"/>
    <m/>
    <x v="39"/>
    <m/>
    <m/>
    <m/>
    <m/>
  </r>
  <r>
    <x v="7"/>
    <x v="40"/>
    <x v="21"/>
    <x v="20"/>
    <x v="228"/>
    <m/>
    <x v="39"/>
    <m/>
    <m/>
    <m/>
    <m/>
  </r>
  <r>
    <x v="8"/>
    <x v="40"/>
    <x v="21"/>
    <x v="20"/>
    <x v="229"/>
    <m/>
    <x v="39"/>
    <m/>
    <m/>
    <m/>
    <m/>
  </r>
  <r>
    <x v="9"/>
    <x v="40"/>
    <x v="21"/>
    <x v="20"/>
    <x v="230"/>
    <m/>
    <x v="39"/>
    <m/>
    <m/>
    <m/>
    <m/>
  </r>
  <r>
    <x v="10"/>
    <x v="40"/>
    <x v="21"/>
    <x v="20"/>
    <x v="231"/>
    <m/>
    <x v="39"/>
    <m/>
    <m/>
    <m/>
    <m/>
  </r>
  <r>
    <x v="11"/>
    <x v="40"/>
    <x v="21"/>
    <x v="20"/>
    <x v="232"/>
    <m/>
    <x v="39"/>
    <m/>
    <m/>
    <m/>
    <m/>
  </r>
  <r>
    <x v="12"/>
    <x v="40"/>
    <x v="21"/>
    <x v="20"/>
    <x v="233"/>
    <m/>
    <x v="39"/>
    <m/>
    <m/>
    <m/>
    <m/>
  </r>
  <r>
    <x v="13"/>
    <x v="40"/>
    <x v="21"/>
    <x v="20"/>
    <x v="234"/>
    <m/>
    <x v="39"/>
    <m/>
    <m/>
    <m/>
    <m/>
  </r>
  <r>
    <x v="14"/>
    <x v="40"/>
    <x v="21"/>
    <x v="20"/>
    <x v="235"/>
    <m/>
    <x v="39"/>
    <m/>
    <m/>
    <m/>
    <m/>
  </r>
  <r>
    <x v="15"/>
    <x v="40"/>
    <x v="21"/>
    <x v="20"/>
    <x v="236"/>
    <m/>
    <x v="39"/>
    <m/>
    <m/>
    <m/>
    <m/>
  </r>
  <r>
    <x v="16"/>
    <x v="40"/>
    <x v="21"/>
    <x v="20"/>
    <x v="237"/>
    <m/>
    <x v="39"/>
    <m/>
    <m/>
    <m/>
    <m/>
  </r>
  <r>
    <x v="17"/>
    <x v="40"/>
    <x v="21"/>
    <x v="20"/>
    <x v="238"/>
    <m/>
    <x v="39"/>
    <m/>
    <m/>
    <m/>
    <m/>
  </r>
  <r>
    <x v="18"/>
    <x v="40"/>
    <x v="21"/>
    <x v="20"/>
    <x v="239"/>
    <m/>
    <x v="39"/>
    <m/>
    <m/>
    <m/>
    <m/>
  </r>
  <r>
    <x v="19"/>
    <x v="40"/>
    <x v="21"/>
    <x v="20"/>
    <x v="240"/>
    <m/>
    <x v="39"/>
    <m/>
    <m/>
    <m/>
    <m/>
  </r>
  <r>
    <x v="20"/>
    <x v="40"/>
    <x v="21"/>
    <x v="20"/>
    <x v="241"/>
    <m/>
    <x v="39"/>
    <m/>
    <m/>
    <m/>
    <m/>
  </r>
  <r>
    <x v="21"/>
    <x v="40"/>
    <x v="21"/>
    <x v="20"/>
    <x v="242"/>
    <m/>
    <x v="39"/>
    <m/>
    <m/>
    <m/>
    <m/>
  </r>
  <r>
    <x v="22"/>
    <x v="40"/>
    <x v="21"/>
    <x v="20"/>
    <x v="243"/>
    <m/>
    <x v="39"/>
    <m/>
    <m/>
    <m/>
    <m/>
  </r>
  <r>
    <x v="23"/>
    <x v="40"/>
    <x v="21"/>
    <x v="20"/>
    <x v="244"/>
    <m/>
    <x v="39"/>
    <m/>
    <m/>
    <m/>
    <m/>
  </r>
  <r>
    <x v="24"/>
    <x v="40"/>
    <x v="21"/>
    <x v="20"/>
    <x v="245"/>
    <m/>
    <x v="39"/>
    <m/>
    <m/>
    <m/>
    <m/>
  </r>
  <r>
    <x v="25"/>
    <x v="40"/>
    <x v="21"/>
    <x v="20"/>
    <x v="246"/>
    <m/>
    <x v="39"/>
    <m/>
    <m/>
    <m/>
    <m/>
  </r>
  <r>
    <x v="26"/>
    <x v="40"/>
    <x v="21"/>
    <x v="20"/>
    <x v="247"/>
    <m/>
    <x v="39"/>
    <m/>
    <m/>
    <m/>
    <m/>
  </r>
  <r>
    <x v="27"/>
    <x v="40"/>
    <x v="21"/>
    <x v="20"/>
    <x v="248"/>
    <m/>
    <x v="39"/>
    <m/>
    <m/>
    <m/>
    <m/>
  </r>
  <r>
    <x v="28"/>
    <x v="40"/>
    <x v="21"/>
    <x v="20"/>
    <x v="249"/>
    <m/>
    <x v="39"/>
    <m/>
    <m/>
    <m/>
    <m/>
  </r>
  <r>
    <x v="29"/>
    <x v="40"/>
    <x v="21"/>
    <x v="20"/>
    <x v="250"/>
    <m/>
    <x v="39"/>
    <m/>
    <m/>
    <m/>
    <m/>
  </r>
  <r>
    <x v="30"/>
    <x v="40"/>
    <x v="21"/>
    <x v="20"/>
    <x v="251"/>
    <m/>
    <x v="39"/>
    <m/>
    <m/>
    <m/>
    <m/>
  </r>
  <r>
    <x v="31"/>
    <x v="40"/>
    <x v="21"/>
    <x v="20"/>
    <x v="252"/>
    <m/>
    <x v="39"/>
    <m/>
    <m/>
    <m/>
    <m/>
  </r>
  <r>
    <x v="32"/>
    <x v="40"/>
    <x v="21"/>
    <x v="20"/>
    <x v="253"/>
    <m/>
    <x v="39"/>
    <m/>
    <m/>
    <m/>
    <m/>
  </r>
  <r>
    <x v="33"/>
    <x v="40"/>
    <x v="21"/>
    <x v="20"/>
    <x v="254"/>
    <m/>
    <x v="39"/>
    <m/>
    <m/>
    <m/>
    <m/>
  </r>
  <r>
    <x v="34"/>
    <x v="40"/>
    <x v="21"/>
    <x v="20"/>
    <x v="255"/>
    <m/>
    <x v="39"/>
    <m/>
    <m/>
    <m/>
    <m/>
  </r>
  <r>
    <x v="35"/>
    <x v="40"/>
    <x v="21"/>
    <x v="20"/>
    <x v="256"/>
    <m/>
    <x v="39"/>
    <m/>
    <m/>
    <m/>
    <m/>
  </r>
  <r>
    <x v="36"/>
    <x v="40"/>
    <x v="21"/>
    <x v="20"/>
    <x v="257"/>
    <m/>
    <x v="39"/>
    <m/>
    <m/>
    <m/>
    <m/>
  </r>
  <r>
    <x v="37"/>
    <x v="40"/>
    <x v="21"/>
    <x v="20"/>
    <x v="258"/>
    <m/>
    <x v="39"/>
    <m/>
    <m/>
    <m/>
    <m/>
  </r>
  <r>
    <x v="38"/>
    <x v="40"/>
    <x v="21"/>
    <x v="20"/>
    <x v="259"/>
    <m/>
    <x v="39"/>
    <m/>
    <m/>
    <m/>
    <m/>
  </r>
  <r>
    <x v="39"/>
    <x v="40"/>
    <x v="21"/>
    <x v="20"/>
    <x v="260"/>
    <m/>
    <x v="39"/>
    <m/>
    <m/>
    <m/>
    <m/>
  </r>
  <r>
    <x v="40"/>
    <x v="40"/>
    <x v="22"/>
    <x v="21"/>
    <x v="2"/>
    <m/>
    <x v="3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147257-D109-BE44-AC8A-8C1C0FDB49EC}" name="PivotTable8" cacheId="1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W47" firstHeaderRow="1" firstDataRow="3" firstDataCol="2" rowPageCount="1" colPageCount="1"/>
  <pivotFields count="12"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Row" compact="0" outline="0" showAll="0">
      <items count="42">
        <item x="3"/>
        <item x="28"/>
        <item x="30"/>
        <item x="21"/>
        <item x="18"/>
        <item x="4"/>
        <item x="35"/>
        <item x="15"/>
        <item x="11"/>
        <item x="14"/>
        <item x="7"/>
        <item x="16"/>
        <item x="13"/>
        <item x="31"/>
        <item x="27"/>
        <item x="2"/>
        <item x="20"/>
        <item x="26"/>
        <item x="6"/>
        <item x="5"/>
        <item x="12"/>
        <item x="8"/>
        <item x="10"/>
        <item x="29"/>
        <item x="17"/>
        <item x="0"/>
        <item x="38"/>
        <item x="25"/>
        <item x="37"/>
        <item x="24"/>
        <item x="32"/>
        <item x="1"/>
        <item x="19"/>
        <item x="33"/>
        <item x="9"/>
        <item x="22"/>
        <item x="39"/>
        <item x="34"/>
        <item x="23"/>
        <item x="36"/>
        <item x="40"/>
        <item t="default"/>
      </items>
    </pivotField>
    <pivotField axis="axisCol" compact="0" outline="0" showAll="0" sortType="ascending" defaultSubtotal="0">
      <items count="53">
        <item m="1" x="38"/>
        <item m="1" x="41"/>
        <item m="1" x="40"/>
        <item m="1" x="51"/>
        <item m="1" x="42"/>
        <item m="1" x="43"/>
        <item m="1" x="44"/>
        <item m="1" x="45"/>
        <item m="1" x="46"/>
        <item m="1" x="47"/>
        <item m="1" x="48"/>
        <item m="1" x="49"/>
        <item m="1" x="26"/>
        <item m="1" x="37"/>
        <item m="1" x="36"/>
        <item h="1" x="21"/>
        <item m="1" x="27"/>
        <item m="1" x="50"/>
        <item m="1" x="23"/>
        <item m="1" x="24"/>
        <item m="1" x="25"/>
        <item x="0"/>
        <item x="1"/>
        <item x="2"/>
        <item x="3"/>
        <item x="4"/>
        <item m="1" x="52"/>
        <item m="1" x="39"/>
        <item m="1" x="35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5"/>
        <item h="1" m="1" x="34"/>
        <item h="1" m="1" x="33"/>
        <item h="1" m="1" x="32"/>
        <item h="1" m="1" x="31"/>
        <item h="1" m="1" x="30"/>
        <item h="1" m="1" x="29"/>
        <item h="1" m="1" x="28"/>
        <item x="18"/>
        <item x="19"/>
        <item x="20"/>
        <item h="1" x="22"/>
      </items>
    </pivotField>
    <pivotField axis="axisCol" compact="0" outline="0" showAll="0">
      <items count="70">
        <item m="1" x="60"/>
        <item x="3"/>
        <item m="1" x="43"/>
        <item m="1" x="50"/>
        <item m="1" x="41"/>
        <item m="1" x="23"/>
        <item m="1" x="35"/>
        <item m="1" x="27"/>
        <item m="1" x="52"/>
        <item x="18"/>
        <item m="1" x="53"/>
        <item x="17"/>
        <item x="16"/>
        <item x="14"/>
        <item m="1" x="59"/>
        <item x="8"/>
        <item x="7"/>
        <item x="15"/>
        <item m="1" x="58"/>
        <item x="13"/>
        <item x="12"/>
        <item m="1" x="66"/>
        <item m="1" x="24"/>
        <item m="1" x="28"/>
        <item m="1" x="62"/>
        <item x="11"/>
        <item m="1" x="64"/>
        <item m="1" x="39"/>
        <item m="1" x="40"/>
        <item m="1" x="55"/>
        <item m="1" x="32"/>
        <item m="1" x="29"/>
        <item m="1" x="25"/>
        <item m="1" x="37"/>
        <item m="1" x="31"/>
        <item m="1" x="34"/>
        <item m="1" x="54"/>
        <item m="1" x="46"/>
        <item x="10"/>
        <item m="1" x="49"/>
        <item m="1" x="61"/>
        <item x="1"/>
        <item x="2"/>
        <item x="19"/>
        <item m="1" x="26"/>
        <item m="1" x="56"/>
        <item m="1" x="45"/>
        <item m="1" x="42"/>
        <item m="1" x="48"/>
        <item m="1" x="65"/>
        <item m="1" x="36"/>
        <item m="1" x="44"/>
        <item x="9"/>
        <item x="6"/>
        <item m="1" x="51"/>
        <item m="1" x="63"/>
        <item x="5"/>
        <item m="1" x="33"/>
        <item x="0"/>
        <item m="1" x="38"/>
        <item m="1" x="30"/>
        <item m="1" x="67"/>
        <item m="1" x="57"/>
        <item m="1" x="47"/>
        <item x="21"/>
        <item m="1" x="68"/>
        <item m="1" x="22"/>
        <item x="4"/>
        <item x="20"/>
        <item t="default"/>
      </items>
    </pivotField>
    <pivotField dataField="1" compact="0" outline="0" showAll="0"/>
    <pivotField compact="0" outline="0" showAll="0"/>
    <pivotField axis="axisPage" compact="0" outline="0" showAll="0">
      <items count="716">
        <item x="1"/>
        <item m="1" x="493"/>
        <item x="38"/>
        <item m="1" x="619"/>
        <item x="255"/>
        <item m="1" x="588"/>
        <item m="1" x="697"/>
        <item m="1" x="460"/>
        <item m="1" x="501"/>
        <item x="270"/>
        <item m="1" x="698"/>
        <item x="193"/>
        <item m="1" x="516"/>
        <item x="166"/>
        <item m="1" x="695"/>
        <item x="137"/>
        <item m="1" x="679"/>
        <item x="46"/>
        <item m="1" x="584"/>
        <item m="1" x="453"/>
        <item m="1" x="650"/>
        <item m="1" x="393"/>
        <item m="1" x="702"/>
        <item x="33"/>
        <item m="1" x="403"/>
        <item x="310"/>
        <item m="1" x="413"/>
        <item m="1" x="390"/>
        <item x="140"/>
        <item x="110"/>
        <item x="256"/>
        <item m="1" x="346"/>
        <item x="132"/>
        <item x="73"/>
        <item x="187"/>
        <item x="147"/>
        <item x="125"/>
        <item m="1" x="546"/>
        <item x="12"/>
        <item x="281"/>
        <item x="248"/>
        <item m="1" x="559"/>
        <item x="29"/>
        <item x="183"/>
        <item x="236"/>
        <item m="1" x="558"/>
        <item x="240"/>
        <item x="241"/>
        <item m="1" x="351"/>
        <item x="30"/>
        <item x="69"/>
        <item m="1" x="483"/>
        <item x="64"/>
        <item x="194"/>
        <item x="55"/>
        <item x="106"/>
        <item x="274"/>
        <item m="1" x="368"/>
        <item x="271"/>
        <item x="35"/>
        <item x="60"/>
        <item x="282"/>
        <item m="1" x="633"/>
        <item m="1" x="643"/>
        <item m="1" x="414"/>
        <item x="160"/>
        <item x="23"/>
        <item m="1" x="635"/>
        <item m="1" x="522"/>
        <item x="335"/>
        <item x="184"/>
        <item m="1" x="443"/>
        <item x="249"/>
        <item m="1" x="623"/>
        <item x="177"/>
        <item x="311"/>
        <item m="1" x="447"/>
        <item x="117"/>
        <item x="82"/>
        <item m="1" x="576"/>
        <item x="141"/>
        <item x="111"/>
        <item x="101"/>
        <item x="47"/>
        <item x="263"/>
        <item x="133"/>
        <item x="74"/>
        <item x="148"/>
        <item x="151"/>
        <item x="126"/>
        <item x="165"/>
        <item x="86"/>
        <item m="1" x="569"/>
        <item m="1" x="517"/>
        <item x="156"/>
        <item m="1" x="347"/>
        <item m="1" x="560"/>
        <item m="1" x="385"/>
        <item m="1" x="544"/>
        <item m="1" x="589"/>
        <item m="1" x="607"/>
        <item m="1" x="527"/>
        <item m="1" x="714"/>
        <item m="1" x="638"/>
        <item m="1" x="362"/>
        <item m="1" x="490"/>
        <item m="1" x="545"/>
        <item m="1" x="663"/>
        <item m="1" x="655"/>
        <item m="1" x="436"/>
        <item m="1" x="356"/>
        <item m="1" x="668"/>
        <item m="1" x="549"/>
        <item x="322"/>
        <item m="1" x="567"/>
        <item m="1" x="358"/>
        <item x="65"/>
        <item x="239"/>
        <item m="1" x="463"/>
        <item m="1" x="699"/>
        <item x="197"/>
        <item m="1" x="629"/>
        <item x="56"/>
        <item x="8"/>
        <item x="233"/>
        <item x="207"/>
        <item m="1" x="444"/>
        <item x="277"/>
        <item m="1" x="376"/>
        <item m="1" x="353"/>
        <item x="336"/>
        <item x="229"/>
        <item m="1" x="669"/>
        <item x="327"/>
        <item m="1" x="496"/>
        <item x="28"/>
        <item m="1" x="482"/>
        <item x="220"/>
        <item m="1" x="425"/>
        <item x="289"/>
        <item x="109"/>
        <item m="1" x="597"/>
        <item x="19"/>
        <item m="1" x="647"/>
        <item x="118"/>
        <item x="83"/>
        <item m="1" x="533"/>
        <item m="1" x="568"/>
        <item x="72"/>
        <item x="102"/>
        <item x="173"/>
        <item x="264"/>
        <item m="1" x="606"/>
        <item m="1" x="459"/>
        <item m="1" x="690"/>
        <item m="1" x="531"/>
        <item x="157"/>
        <item x="182"/>
        <item m="1" x="417"/>
        <item m="1" x="418"/>
        <item x="296"/>
        <item m="1" x="603"/>
        <item m="1" x="598"/>
        <item x="93"/>
        <item m="1" x="691"/>
        <item m="1" x="678"/>
        <item x="203"/>
        <item m="1" x="677"/>
        <item m="1" x="357"/>
        <item m="1" x="564"/>
        <item x="228"/>
        <item m="1" x="675"/>
        <item m="1" x="692"/>
        <item m="1" x="563"/>
        <item x="343"/>
        <item x="100"/>
        <item x="302"/>
        <item m="1" x="632"/>
        <item m="1" x="670"/>
        <item m="1" x="434"/>
        <item m="1" x="448"/>
        <item m="1" x="387"/>
        <item x="9"/>
        <item m="1" x="484"/>
        <item m="1" x="467"/>
        <item m="1" x="411"/>
        <item m="1" x="574"/>
        <item x="81"/>
        <item m="1" x="595"/>
        <item x="212"/>
        <item x="328"/>
        <item m="1" x="570"/>
        <item x="337"/>
        <item m="1" x="438"/>
        <item m="1" x="377"/>
        <item m="1" x="625"/>
        <item m="1" x="470"/>
        <item x="245"/>
        <item m="1" x="451"/>
        <item m="1" x="391"/>
        <item m="1" x="575"/>
        <item m="1" x="400"/>
        <item m="1" x="657"/>
        <item x="221"/>
        <item m="1" x="711"/>
        <item m="1" x="627"/>
        <item x="20"/>
        <item x="290"/>
        <item m="1" x="535"/>
        <item x="78"/>
        <item m="1" x="639"/>
        <item m="1" x="479"/>
        <item m="1" x="682"/>
        <item m="1" x="651"/>
        <item x="318"/>
        <item m="1" x="388"/>
        <item m="1" x="380"/>
        <item m="1" x="649"/>
        <item x="174"/>
        <item m="1" x="506"/>
        <item m="1" x="562"/>
        <item m="1" x="706"/>
        <item m="1" x="600"/>
        <item m="1" x="407"/>
        <item m="1" x="642"/>
        <item x="4"/>
        <item m="1" x="509"/>
        <item m="1" x="469"/>
        <item x="94"/>
        <item m="1" x="680"/>
        <item m="1" x="500"/>
        <item m="1" x="502"/>
        <item m="1" x="594"/>
        <item x="204"/>
        <item m="1" x="687"/>
        <item m="1" x="530"/>
        <item m="1" x="367"/>
        <item x="18"/>
        <item m="1" x="674"/>
        <item m="1" x="621"/>
        <item x="230"/>
        <item x="7"/>
        <item m="1" x="708"/>
        <item m="1" x="474"/>
        <item m="1" x="611"/>
        <item m="1" x="537"/>
        <item m="1" x="661"/>
        <item m="1" x="355"/>
        <item m="1" x="644"/>
        <item x="92"/>
        <item m="1" x="667"/>
        <item x="344"/>
        <item m="1" x="466"/>
        <item x="303"/>
        <item m="1" x="395"/>
        <item m="1" x="462"/>
        <item m="1" x="352"/>
        <item m="1" x="472"/>
        <item m="1" x="437"/>
        <item m="1" x="505"/>
        <item x="219"/>
        <item m="1" x="422"/>
        <item m="1" x="710"/>
        <item m="1" x="573"/>
        <item m="1" x="366"/>
        <item m="1" x="415"/>
        <item m="1" x="510"/>
        <item m="1" x="646"/>
        <item m="1" x="660"/>
        <item m="1" x="605"/>
        <item m="1" x="404"/>
        <item x="172"/>
        <item m="1" x="577"/>
        <item m="1" x="550"/>
        <item m="1" x="489"/>
        <item x="15"/>
        <item x="319"/>
        <item m="1" x="486"/>
        <item m="1" x="427"/>
        <item m="1" x="497"/>
        <item m="1" x="520"/>
        <item m="1" x="539"/>
        <item x="213"/>
        <item m="1" x="397"/>
        <item m="1" x="514"/>
        <item x="200"/>
        <item m="1" x="412"/>
        <item m="1" x="622"/>
        <item m="1" x="547"/>
        <item m="1" x="495"/>
        <item m="1" x="658"/>
        <item m="1" x="700"/>
        <item m="1" x="406"/>
        <item m="1" x="457"/>
        <item m="1" x="693"/>
        <item m="1" x="499"/>
        <item m="1" x="396"/>
        <item m="1" x="485"/>
        <item x="332"/>
        <item m="1" x="596"/>
        <item m="1" x="666"/>
        <item m="1" x="475"/>
        <item m="1" x="626"/>
        <item m="1" x="583"/>
        <item m="1" x="394"/>
        <item m="1" x="696"/>
        <item m="1" x="536"/>
        <item m="1" x="705"/>
        <item m="1" x="465"/>
        <item m="1" x="689"/>
        <item m="1" x="363"/>
        <item m="1" x="398"/>
        <item m="1" x="504"/>
        <item m="1" x="637"/>
        <item m="1" x="601"/>
        <item m="1" x="439"/>
        <item m="1" x="454"/>
        <item x="225"/>
        <item m="1" x="671"/>
        <item x="89"/>
        <item m="1" x="494"/>
        <item m="1" x="521"/>
        <item m="1" x="599"/>
        <item m="1" x="673"/>
        <item m="1" x="426"/>
        <item m="1" x="602"/>
        <item m="1" x="431"/>
        <item m="1" x="441"/>
        <item m="1" x="523"/>
        <item m="1" x="610"/>
        <item m="1" x="686"/>
        <item m="1" x="608"/>
        <item m="1" x="446"/>
        <item m="1" x="369"/>
        <item m="1" x="449"/>
        <item m="1" x="424"/>
        <item m="1" x="476"/>
        <item m="1" x="634"/>
        <item m="1" x="508"/>
        <item m="1" x="685"/>
        <item m="1" x="464"/>
        <item m="1" x="572"/>
        <item m="1" x="408"/>
        <item m="1" x="553"/>
        <item m="1" x="617"/>
        <item m="1" x="381"/>
        <item m="1" x="543"/>
        <item m="1" x="688"/>
        <item m="1" x="371"/>
        <item m="1" x="551"/>
        <item m="1" x="581"/>
        <item m="1" x="428"/>
        <item m="1" x="512"/>
        <item m="1" x="541"/>
        <item m="1" x="491"/>
        <item m="1" x="532"/>
        <item m="1" x="659"/>
        <item m="1" x="586"/>
        <item m="1" x="593"/>
        <item m="1" x="383"/>
        <item m="1" x="652"/>
        <item m="1" x="374"/>
        <item m="1" x="452"/>
        <item m="1" x="458"/>
        <item m="1" x="529"/>
        <item m="1" x="542"/>
        <item m="1" x="511"/>
        <item m="1" x="492"/>
        <item m="1" x="582"/>
        <item m="1" x="571"/>
        <item m="1" x="640"/>
        <item m="1" x="707"/>
        <item m="1" x="592"/>
        <item m="1" x="432"/>
        <item m="1" x="386"/>
        <item m="1" x="713"/>
        <item m="1" x="636"/>
        <item m="1" x="566"/>
        <item m="1" x="473"/>
        <item m="1" x="654"/>
        <item m="1" x="365"/>
        <item m="1" x="435"/>
        <item m="1" x="540"/>
        <item m="1" x="628"/>
        <item m="1" x="433"/>
        <item m="1" x="683"/>
        <item m="1" x="704"/>
        <item m="1" x="421"/>
        <item m="1" x="615"/>
        <item m="1" x="618"/>
        <item m="1" x="515"/>
        <item m="1" x="518"/>
        <item m="1" x="372"/>
        <item m="1" x="548"/>
        <item m="1" x="620"/>
        <item m="1" x="401"/>
        <item m="1" x="565"/>
        <item m="1" x="555"/>
        <item x="39"/>
        <item m="1" x="624"/>
        <item m="1" x="528"/>
        <item m="1" x="712"/>
        <item m="1" x="461"/>
        <item m="1" x="684"/>
        <item m="1" x="429"/>
        <item m="1" x="641"/>
        <item m="1" x="399"/>
        <item m="1" x="653"/>
        <item m="1" x="538"/>
        <item m="1" x="519"/>
        <item x="45"/>
        <item m="1" x="423"/>
        <item m="1" x="420"/>
        <item m="1" x="477"/>
        <item m="1" x="440"/>
        <item m="1" x="487"/>
        <item m="1" x="525"/>
        <item m="1" x="410"/>
        <item m="1" x="554"/>
        <item m="1" x="478"/>
        <item m="1" x="526"/>
        <item m="1" x="645"/>
        <item m="1" x="591"/>
        <item m="1" x="359"/>
        <item m="1" x="507"/>
        <item m="1" x="382"/>
        <item m="1" x="405"/>
        <item m="1" x="402"/>
        <item m="1" x="379"/>
        <item m="1" x="348"/>
        <item m="1" x="503"/>
        <item m="1" x="681"/>
        <item m="1" x="345"/>
        <item m="1" x="524"/>
        <item m="1" x="416"/>
        <item m="1" x="614"/>
        <item m="1" x="613"/>
        <item m="1" x="456"/>
        <item m="1" x="676"/>
        <item m="1" x="631"/>
        <item m="1" x="656"/>
        <item m="1" x="630"/>
        <item m="1" x="578"/>
        <item m="1" x="354"/>
        <item m="1" x="392"/>
        <item m="1" x="585"/>
        <item m="1" x="361"/>
        <item m="1" x="561"/>
        <item m="1" x="590"/>
        <item m="1" x="604"/>
        <item m="1" x="370"/>
        <item m="1" x="612"/>
        <item m="1" x="580"/>
        <item m="1" x="616"/>
        <item m="1" x="662"/>
        <item m="1" x="498"/>
        <item m="1" x="350"/>
        <item m="1" x="481"/>
        <item m="1" x="664"/>
        <item m="1" x="360"/>
        <item m="1" x="409"/>
        <item m="1" x="378"/>
        <item m="1" x="430"/>
        <item m="1" x="445"/>
        <item m="1" x="349"/>
        <item x="280"/>
        <item m="1" x="364"/>
        <item m="1" x="450"/>
        <item m="1" x="513"/>
        <item m="1" x="488"/>
        <item m="1" x="552"/>
        <item m="1" x="648"/>
        <item m="1" x="709"/>
        <item m="1" x="389"/>
        <item m="1" x="373"/>
        <item m="1" x="665"/>
        <item m="1" x="701"/>
        <item m="1" x="534"/>
        <item m="1" x="694"/>
        <item m="1" x="419"/>
        <item m="1" x="468"/>
        <item m="1" x="471"/>
        <item m="1" x="480"/>
        <item m="1" x="672"/>
        <item m="1" x="557"/>
        <item m="1" x="587"/>
        <item m="1" x="375"/>
        <item m="1" x="384"/>
        <item m="1" x="703"/>
        <item m="1" x="556"/>
        <item m="1" x="442"/>
        <item m="1" x="455"/>
        <item m="1" x="579"/>
        <item m="1" x="609"/>
        <item x="0"/>
        <item x="2"/>
        <item x="3"/>
        <item x="5"/>
        <item x="6"/>
        <item x="10"/>
        <item x="11"/>
        <item x="13"/>
        <item x="14"/>
        <item x="16"/>
        <item x="17"/>
        <item x="21"/>
        <item x="22"/>
        <item x="24"/>
        <item x="25"/>
        <item x="26"/>
        <item x="27"/>
        <item x="31"/>
        <item x="32"/>
        <item x="34"/>
        <item x="36"/>
        <item x="37"/>
        <item x="40"/>
        <item x="41"/>
        <item x="42"/>
        <item x="43"/>
        <item x="44"/>
        <item x="48"/>
        <item x="49"/>
        <item x="50"/>
        <item x="51"/>
        <item x="52"/>
        <item x="53"/>
        <item x="54"/>
        <item x="57"/>
        <item x="58"/>
        <item x="59"/>
        <item x="61"/>
        <item x="62"/>
        <item x="63"/>
        <item x="66"/>
        <item x="67"/>
        <item x="68"/>
        <item x="70"/>
        <item x="71"/>
        <item x="75"/>
        <item x="76"/>
        <item x="77"/>
        <item x="79"/>
        <item x="80"/>
        <item x="84"/>
        <item x="85"/>
        <item x="87"/>
        <item x="88"/>
        <item x="90"/>
        <item x="91"/>
        <item x="95"/>
        <item x="96"/>
        <item x="97"/>
        <item x="98"/>
        <item x="99"/>
        <item x="103"/>
        <item x="104"/>
        <item x="105"/>
        <item x="107"/>
        <item x="108"/>
        <item x="112"/>
        <item x="113"/>
        <item x="114"/>
        <item x="115"/>
        <item x="116"/>
        <item x="119"/>
        <item x="120"/>
        <item x="121"/>
        <item x="122"/>
        <item x="123"/>
        <item x="124"/>
        <item x="127"/>
        <item x="128"/>
        <item x="129"/>
        <item x="130"/>
        <item x="131"/>
        <item x="134"/>
        <item x="135"/>
        <item x="136"/>
        <item x="138"/>
        <item x="139"/>
        <item x="142"/>
        <item x="143"/>
        <item x="144"/>
        <item x="145"/>
        <item x="146"/>
        <item x="149"/>
        <item x="150"/>
        <item x="152"/>
        <item x="153"/>
        <item x="154"/>
        <item x="155"/>
        <item x="158"/>
        <item x="159"/>
        <item x="161"/>
        <item x="162"/>
        <item x="163"/>
        <item x="164"/>
        <item x="167"/>
        <item x="168"/>
        <item x="169"/>
        <item x="170"/>
        <item x="171"/>
        <item x="175"/>
        <item x="176"/>
        <item x="178"/>
        <item x="179"/>
        <item x="180"/>
        <item x="181"/>
        <item x="185"/>
        <item x="186"/>
        <item x="188"/>
        <item x="189"/>
        <item x="190"/>
        <item x="191"/>
        <item x="192"/>
        <item x="195"/>
        <item x="196"/>
        <item x="198"/>
        <item x="199"/>
        <item x="201"/>
        <item x="202"/>
        <item x="205"/>
        <item x="206"/>
        <item x="208"/>
        <item x="209"/>
        <item x="210"/>
        <item x="211"/>
        <item x="214"/>
        <item x="215"/>
        <item x="216"/>
        <item x="217"/>
        <item x="218"/>
        <item x="222"/>
        <item x="223"/>
        <item x="224"/>
        <item x="226"/>
        <item x="227"/>
        <item x="231"/>
        <item x="232"/>
        <item x="234"/>
        <item x="235"/>
        <item x="237"/>
        <item x="238"/>
        <item x="242"/>
        <item x="243"/>
        <item x="244"/>
        <item x="246"/>
        <item x="247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5"/>
        <item x="266"/>
        <item x="267"/>
        <item x="268"/>
        <item x="269"/>
        <item x="272"/>
        <item x="273"/>
        <item x="275"/>
        <item x="276"/>
        <item x="278"/>
        <item x="279"/>
        <item x="283"/>
        <item x="284"/>
        <item x="285"/>
        <item x="286"/>
        <item x="287"/>
        <item x="288"/>
        <item x="291"/>
        <item x="292"/>
        <item x="293"/>
        <item x="294"/>
        <item x="295"/>
        <item x="297"/>
        <item x="298"/>
        <item x="299"/>
        <item x="300"/>
        <item x="301"/>
        <item x="304"/>
        <item x="305"/>
        <item x="306"/>
        <item x="307"/>
        <item x="308"/>
        <item x="309"/>
        <item x="312"/>
        <item x="313"/>
        <item x="314"/>
        <item x="315"/>
        <item x="316"/>
        <item x="317"/>
        <item x="320"/>
        <item x="321"/>
        <item x="323"/>
        <item x="324"/>
        <item x="325"/>
        <item x="326"/>
        <item x="329"/>
        <item x="330"/>
        <item x="331"/>
        <item x="333"/>
        <item x="334"/>
        <item x="338"/>
        <item x="339"/>
        <item x="340"/>
        <item x="341"/>
        <item x="34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2">
    <field x="0"/>
    <field x="1"/>
  </rowFields>
  <rowItems count="41">
    <i>
      <x/>
      <x v="25"/>
    </i>
    <i>
      <x v="1"/>
      <x v="31"/>
    </i>
    <i>
      <x v="2"/>
      <x v="15"/>
    </i>
    <i>
      <x v="3"/>
      <x/>
    </i>
    <i>
      <x v="4"/>
      <x v="5"/>
    </i>
    <i>
      <x v="5"/>
      <x v="19"/>
    </i>
    <i>
      <x v="6"/>
      <x v="18"/>
    </i>
    <i>
      <x v="7"/>
      <x v="10"/>
    </i>
    <i>
      <x v="8"/>
      <x v="21"/>
    </i>
    <i>
      <x v="9"/>
      <x v="34"/>
    </i>
    <i>
      <x v="10"/>
      <x v="22"/>
    </i>
    <i>
      <x v="11"/>
      <x v="8"/>
    </i>
    <i>
      <x v="12"/>
      <x v="20"/>
    </i>
    <i>
      <x v="13"/>
      <x v="12"/>
    </i>
    <i>
      <x v="14"/>
      <x v="9"/>
    </i>
    <i>
      <x v="15"/>
      <x v="7"/>
    </i>
    <i>
      <x v="16"/>
      <x v="11"/>
    </i>
    <i>
      <x v="17"/>
      <x v="24"/>
    </i>
    <i>
      <x v="18"/>
      <x v="4"/>
    </i>
    <i>
      <x v="19"/>
      <x v="32"/>
    </i>
    <i>
      <x v="20"/>
      <x v="16"/>
    </i>
    <i>
      <x v="21"/>
      <x v="3"/>
    </i>
    <i>
      <x v="22"/>
      <x v="35"/>
    </i>
    <i>
      <x v="23"/>
      <x v="38"/>
    </i>
    <i>
      <x v="24"/>
      <x v="29"/>
    </i>
    <i>
      <x v="25"/>
      <x v="27"/>
    </i>
    <i>
      <x v="26"/>
      <x v="17"/>
    </i>
    <i>
      <x v="27"/>
      <x v="14"/>
    </i>
    <i>
      <x v="28"/>
      <x v="1"/>
    </i>
    <i>
      <x v="29"/>
      <x v="23"/>
    </i>
    <i>
      <x v="30"/>
      <x v="2"/>
    </i>
    <i>
      <x v="31"/>
      <x v="13"/>
    </i>
    <i>
      <x v="32"/>
      <x v="30"/>
    </i>
    <i>
      <x v="33"/>
      <x v="33"/>
    </i>
    <i>
      <x v="34"/>
      <x v="37"/>
    </i>
    <i>
      <x v="35"/>
      <x v="6"/>
    </i>
    <i>
      <x v="36"/>
      <x v="39"/>
    </i>
    <i>
      <x v="37"/>
      <x v="28"/>
    </i>
    <i>
      <x v="38"/>
      <x v="26"/>
    </i>
    <i>
      <x v="39"/>
      <x v="36"/>
    </i>
    <i t="grand">
      <x/>
    </i>
  </rowItems>
  <colFields count="2">
    <field x="2"/>
    <field x="3"/>
  </colFields>
  <colItems count="21">
    <i>
      <x v="21"/>
      <x v="58"/>
    </i>
    <i>
      <x v="22"/>
      <x v="41"/>
    </i>
    <i>
      <x v="23"/>
      <x v="42"/>
    </i>
    <i>
      <x v="24"/>
      <x v="1"/>
    </i>
    <i>
      <x v="25"/>
      <x v="67"/>
    </i>
    <i>
      <x v="29"/>
      <x v="56"/>
    </i>
    <i>
      <x v="30"/>
      <x v="53"/>
    </i>
    <i>
      <x v="31"/>
      <x v="16"/>
    </i>
    <i>
      <x v="32"/>
      <x v="12"/>
    </i>
    <i>
      <x v="33"/>
      <x v="11"/>
    </i>
    <i>
      <x v="34"/>
      <x v="15"/>
    </i>
    <i>
      <x v="35"/>
      <x v="52"/>
    </i>
    <i>
      <x v="36"/>
      <x v="38"/>
    </i>
    <i>
      <x v="37"/>
      <x v="25"/>
    </i>
    <i>
      <x v="38"/>
      <x v="20"/>
    </i>
    <i>
      <x v="39"/>
      <x v="19"/>
    </i>
    <i>
      <x v="40"/>
      <x v="13"/>
    </i>
    <i>
      <x v="41"/>
      <x v="17"/>
    </i>
    <i>
      <x v="49"/>
      <x v="1"/>
    </i>
    <i>
      <x v="50"/>
      <x v="9"/>
    </i>
    <i>
      <x v="51"/>
      <x v="43"/>
    </i>
  </colItems>
  <pageFields count="1">
    <pageField fld="6" hier="-1"/>
  </pageFields>
  <dataFields count="1">
    <dataField name="Sum of Pakalpojuma cena viena dzīvokļa īpašuma platības m2 mēnesī2" fld="4" baseField="0" baseItem="0"/>
  </dataFields>
  <formats count="117">
    <format dxfId="724">
      <pivotArea outline="0" collapsedLevelsAreSubtotals="1" fieldPosition="0"/>
    </format>
    <format dxfId="723">
      <pivotArea dataOnly="0" labelOnly="1" grandRow="1" outline="0" fieldPosition="0"/>
    </format>
    <format dxfId="722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720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8"/>
          </reference>
          <reference field="1" count="1">
            <x v="4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9"/>
          </reference>
          <reference field="1" count="1">
            <x v="32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23"/>
          </reference>
          <reference field="1" count="1">
            <x v="38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26"/>
          </reference>
          <reference field="1" count="1">
            <x v="17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31"/>
          </reference>
          <reference field="1" count="1">
            <x v="13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34"/>
          </reference>
          <reference field="1" count="1">
            <x v="37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36"/>
          </reference>
          <reference field="1" count="1">
            <x v="39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37"/>
          </reference>
          <reference field="1" count="1">
            <x v="28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38"/>
          </reference>
          <reference field="1" count="1">
            <x v="26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39"/>
          </reference>
          <reference field="1" count="1">
            <x v="36"/>
          </reference>
        </references>
      </pivotArea>
    </format>
    <format dxfId="682">
      <pivotArea dataOnly="0" labelOnly="1" grandCol="1" outline="0" fieldPosition="0"/>
    </format>
    <format dxfId="681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677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675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673">
      <pivotArea field="0" type="button" dataOnly="0" labelOnly="1" outline="0" axis="axisRow" fieldPosition="0"/>
    </format>
    <format dxfId="672">
      <pivotArea field="1" type="button" dataOnly="0" labelOnly="1" outline="0" axis="axisRow" fieldPosition="1"/>
    </format>
    <format dxfId="671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669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662">
      <pivotArea field="0" type="button" dataOnly="0" labelOnly="1" outline="0" axis="axisRow" fieldPosition="0"/>
    </format>
    <format dxfId="661">
      <pivotArea field="1" type="button" dataOnly="0" labelOnly="1" outline="0" axis="axisRow" fieldPosition="1"/>
    </format>
    <format dxfId="660">
      <pivotArea dataOnly="0" labelOnly="1" outline="0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23"/>
          </reference>
          <reference field="3" count="1">
            <x v="42"/>
          </reference>
        </references>
      </pivotArea>
    </format>
    <format dxfId="657">
      <pivotArea dataOnly="0" labelOnly="1" outline="0" fieldPosition="0">
        <references count="2">
          <reference field="2" count="1" selected="0">
            <x v="24"/>
          </reference>
          <reference field="3" count="1">
            <x v="1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655">
      <pivotArea dataOnly="0" labelOnly="1" outline="0" fieldPosition="0">
        <references count="2">
          <reference field="2" count="1" selected="0">
            <x v="29"/>
          </reference>
          <reference field="3" count="1">
            <x v="56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30"/>
          </reference>
          <reference field="3" count="1">
            <x v="53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32"/>
          </reference>
          <reference field="3" count="1">
            <x v="12"/>
          </reference>
        </references>
      </pivotArea>
    </format>
    <format dxfId="651">
      <pivotArea dataOnly="0" labelOnly="1" outline="0" fieldPosition="0">
        <references count="2">
          <reference field="2" count="1" selected="0">
            <x v="33"/>
          </reference>
          <reference field="3" count="1">
            <x v="11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36"/>
          </reference>
          <reference field="3" count="1">
            <x v="38"/>
          </reference>
        </references>
      </pivotArea>
    </format>
    <format dxfId="647">
      <pivotArea dataOnly="0" labelOnly="1" outline="0" fieldPosition="0">
        <references count="2">
          <reference field="2" count="1" selected="0">
            <x v="37"/>
          </reference>
          <reference field="3" count="1">
            <x v="25"/>
          </reference>
        </references>
      </pivotArea>
    </format>
    <format dxfId="646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645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644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643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642">
      <pivotArea dataOnly="0" labelOnly="1" outline="0" fieldPosition="0">
        <references count="2">
          <reference field="2" count="1" selected="0">
            <x v="42"/>
          </reference>
          <reference field="3" count="16">
            <x v="0"/>
            <x v="3"/>
            <x v="8"/>
            <x v="21"/>
            <x v="23"/>
            <x v="32"/>
            <x v="33"/>
            <x v="36"/>
            <x v="46"/>
            <x v="47"/>
            <x v="54"/>
            <x v="60"/>
            <x v="62"/>
            <x v="63"/>
            <x v="65"/>
            <x v="66"/>
          </reference>
        </references>
      </pivotArea>
    </format>
    <format dxfId="641">
      <pivotArea dataOnly="0" labelOnly="1" outline="0" fieldPosition="0">
        <references count="2">
          <reference field="2" count="1" selected="0">
            <x v="43"/>
          </reference>
          <reference field="3" count="15">
            <x v="0"/>
            <x v="4"/>
            <x v="6"/>
            <x v="7"/>
            <x v="22"/>
            <x v="30"/>
            <x v="32"/>
            <x v="36"/>
            <x v="45"/>
            <x v="48"/>
            <x v="51"/>
            <x v="54"/>
            <x v="57"/>
            <x v="59"/>
            <x v="60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44"/>
          </reference>
          <reference field="3" count="13">
            <x v="4"/>
            <x v="23"/>
            <x v="28"/>
            <x v="30"/>
            <x v="31"/>
            <x v="33"/>
            <x v="36"/>
            <x v="44"/>
            <x v="50"/>
            <x v="54"/>
            <x v="60"/>
            <x v="62"/>
            <x v="63"/>
          </reference>
        </references>
      </pivotArea>
    </format>
    <format dxfId="639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24"/>
            <x v="27"/>
            <x v="30"/>
            <x v="33"/>
            <x v="50"/>
            <x v="63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46"/>
          </reference>
          <reference field="3" count="8">
            <x v="0"/>
            <x v="27"/>
            <x v="30"/>
            <x v="36"/>
            <x v="39"/>
            <x v="54"/>
            <x v="55"/>
            <x v="60"/>
          </reference>
        </references>
      </pivotArea>
    </format>
    <format dxfId="637">
      <pivotArea dataOnly="0" labelOnly="1" outline="0" fieldPosition="0">
        <references count="2">
          <reference field="2" count="1" selected="0">
            <x v="47"/>
          </reference>
          <reference field="3" count="3">
            <x v="0"/>
            <x v="8"/>
            <x v="21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48"/>
          </reference>
          <reference field="3" count="1">
            <x v="49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49"/>
          </reference>
          <reference field="3" count="1">
            <x v="1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51"/>
          </reference>
          <reference field="3" count="1">
            <x v="43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52"/>
          </reference>
          <reference field="3" count="1">
            <x v="64"/>
          </reference>
        </references>
      </pivotArea>
    </format>
    <format dxfId="631">
      <pivotArea field="0" type="button" dataOnly="0" labelOnly="1" outline="0" axis="axisRow" fieldPosition="0"/>
    </format>
    <format dxfId="630">
      <pivotArea field="1" type="button" dataOnly="0" labelOnly="1" outline="0" axis="axisRow" fieldPosition="1"/>
    </format>
    <format dxfId="629">
      <pivotArea dataOnly="0" labelOnly="1" outline="0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627">
      <pivotArea dataOnly="0" labelOnly="1" outline="0" fieldPosition="0">
        <references count="2">
          <reference field="2" count="1" selected="0">
            <x v="23"/>
          </reference>
          <reference field="3" count="1">
            <x v="42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24"/>
          </reference>
          <reference field="3" count="1">
            <x v="1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29"/>
          </reference>
          <reference field="3" count="1">
            <x v="56"/>
          </reference>
        </references>
      </pivotArea>
    </format>
    <format dxfId="623">
      <pivotArea dataOnly="0" labelOnly="1" outline="0" fieldPosition="0">
        <references count="2">
          <reference field="2" count="1" selected="0">
            <x v="30"/>
          </reference>
          <reference field="3" count="1">
            <x v="53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32"/>
          </reference>
          <reference field="3" count="1">
            <x v="12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33"/>
          </reference>
          <reference field="3" count="1">
            <x v="11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36"/>
          </reference>
          <reference field="3" count="1">
            <x v="38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37"/>
          </reference>
          <reference field="3" count="1">
            <x v="25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49"/>
          </reference>
          <reference field="3" count="1">
            <x v="1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609">
      <pivotArea dataOnly="0" labelOnly="1" outline="0" fieldPosition="0">
        <references count="2">
          <reference field="2" count="1" selected="0">
            <x v="51"/>
          </reference>
          <reference field="3" count="1">
            <x v="43"/>
          </reference>
        </references>
      </pivotArea>
    </format>
    <format dxfId="608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3F5D4-B263-9440-BB01-A11BA5638D32}" name="PivotTable4" cacheId="1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compact="0" compactData="0" multipleFieldFilters="0">
  <location ref="A4:W47" firstHeaderRow="1" firstDataRow="3" firstDataCol="2"/>
  <pivotFields count="12"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Row" compact="0" outline="0" showAll="0">
      <items count="42">
        <item x="3"/>
        <item x="28"/>
        <item x="30"/>
        <item x="21"/>
        <item x="18"/>
        <item x="4"/>
        <item x="35"/>
        <item x="15"/>
        <item x="11"/>
        <item x="14"/>
        <item x="7"/>
        <item x="16"/>
        <item x="13"/>
        <item x="31"/>
        <item x="27"/>
        <item x="2"/>
        <item x="20"/>
        <item x="26"/>
        <item x="6"/>
        <item x="5"/>
        <item x="12"/>
        <item x="8"/>
        <item x="10"/>
        <item x="29"/>
        <item x="17"/>
        <item x="0"/>
        <item x="38"/>
        <item x="25"/>
        <item x="37"/>
        <item x="24"/>
        <item x="32"/>
        <item x="1"/>
        <item x="19"/>
        <item x="33"/>
        <item x="9"/>
        <item x="22"/>
        <item x="39"/>
        <item x="34"/>
        <item x="23"/>
        <item x="36"/>
        <item x="40"/>
        <item t="default"/>
      </items>
    </pivotField>
    <pivotField axis="axisCol" compact="0" outline="0" showAll="0" sortType="ascending" defaultSubtotal="0">
      <items count="53">
        <item m="1" x="38"/>
        <item m="1" x="41"/>
        <item m="1" x="40"/>
        <item m="1" x="51"/>
        <item m="1" x="42"/>
        <item m="1" x="43"/>
        <item m="1" x="44"/>
        <item m="1" x="45"/>
        <item m="1" x="46"/>
        <item m="1" x="47"/>
        <item m="1" x="48"/>
        <item m="1" x="49"/>
        <item m="1" x="26"/>
        <item m="1" x="37"/>
        <item m="1" x="36"/>
        <item h="1" x="21"/>
        <item m="1" x="27"/>
        <item m="1" x="50"/>
        <item m="1" x="23"/>
        <item m="1" x="24"/>
        <item m="1" x="25"/>
        <item x="0"/>
        <item x="1"/>
        <item x="2"/>
        <item x="3"/>
        <item x="4"/>
        <item m="1" x="52"/>
        <item m="1" x="39"/>
        <item m="1" x="35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5"/>
        <item h="1" m="1" x="34"/>
        <item h="1" m="1" x="33"/>
        <item h="1" m="1" x="32"/>
        <item h="1" m="1" x="31"/>
        <item h="1" m="1" x="30"/>
        <item h="1" m="1" x="29"/>
        <item h="1" m="1" x="28"/>
        <item x="18"/>
        <item x="19"/>
        <item x="20"/>
        <item h="1" x="22"/>
      </items>
    </pivotField>
    <pivotField axis="axisCol" compact="0" outline="0" showAll="0">
      <items count="70">
        <item m="1" x="60"/>
        <item x="3"/>
        <item m="1" x="43"/>
        <item m="1" x="50"/>
        <item m="1" x="41"/>
        <item m="1" x="23"/>
        <item m="1" x="35"/>
        <item m="1" x="27"/>
        <item m="1" x="52"/>
        <item x="18"/>
        <item m="1" x="53"/>
        <item x="17"/>
        <item x="16"/>
        <item x="14"/>
        <item m="1" x="59"/>
        <item x="8"/>
        <item x="7"/>
        <item x="15"/>
        <item m="1" x="58"/>
        <item x="13"/>
        <item x="12"/>
        <item m="1" x="66"/>
        <item m="1" x="24"/>
        <item m="1" x="28"/>
        <item m="1" x="62"/>
        <item x="11"/>
        <item m="1" x="64"/>
        <item m="1" x="39"/>
        <item m="1" x="40"/>
        <item m="1" x="55"/>
        <item m="1" x="32"/>
        <item m="1" x="29"/>
        <item m="1" x="25"/>
        <item m="1" x="37"/>
        <item m="1" x="31"/>
        <item m="1" x="34"/>
        <item m="1" x="54"/>
        <item m="1" x="46"/>
        <item x="10"/>
        <item m="1" x="49"/>
        <item m="1" x="61"/>
        <item x="1"/>
        <item x="2"/>
        <item x="19"/>
        <item m="1" x="26"/>
        <item m="1" x="56"/>
        <item m="1" x="45"/>
        <item m="1" x="42"/>
        <item m="1" x="48"/>
        <item m="1" x="65"/>
        <item m="1" x="36"/>
        <item m="1" x="44"/>
        <item x="9"/>
        <item x="6"/>
        <item m="1" x="51"/>
        <item m="1" x="63"/>
        <item x="5"/>
        <item m="1" x="33"/>
        <item x="0"/>
        <item m="1" x="38"/>
        <item m="1" x="30"/>
        <item m="1" x="67"/>
        <item m="1" x="57"/>
        <item m="1" x="47"/>
        <item x="21"/>
        <item m="1" x="68"/>
        <item m="1" x="22"/>
        <item x="4"/>
        <item x="2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2">
    <field x="0"/>
    <field x="1"/>
  </rowFields>
  <rowItems count="41">
    <i>
      <x/>
      <x v="25"/>
    </i>
    <i>
      <x v="1"/>
      <x v="31"/>
    </i>
    <i>
      <x v="2"/>
      <x v="15"/>
    </i>
    <i>
      <x v="3"/>
      <x/>
    </i>
    <i>
      <x v="4"/>
      <x v="5"/>
    </i>
    <i>
      <x v="5"/>
      <x v="19"/>
    </i>
    <i>
      <x v="6"/>
      <x v="18"/>
    </i>
    <i>
      <x v="7"/>
      <x v="10"/>
    </i>
    <i>
      <x v="8"/>
      <x v="21"/>
    </i>
    <i>
      <x v="9"/>
      <x v="34"/>
    </i>
    <i>
      <x v="10"/>
      <x v="22"/>
    </i>
    <i>
      <x v="11"/>
      <x v="8"/>
    </i>
    <i>
      <x v="12"/>
      <x v="20"/>
    </i>
    <i>
      <x v="13"/>
      <x v="12"/>
    </i>
    <i>
      <x v="14"/>
      <x v="9"/>
    </i>
    <i>
      <x v="15"/>
      <x v="7"/>
    </i>
    <i>
      <x v="16"/>
      <x v="11"/>
    </i>
    <i>
      <x v="17"/>
      <x v="24"/>
    </i>
    <i>
      <x v="18"/>
      <x v="4"/>
    </i>
    <i>
      <x v="19"/>
      <x v="32"/>
    </i>
    <i>
      <x v="20"/>
      <x v="16"/>
    </i>
    <i>
      <x v="21"/>
      <x v="3"/>
    </i>
    <i>
      <x v="22"/>
      <x v="35"/>
    </i>
    <i>
      <x v="23"/>
      <x v="38"/>
    </i>
    <i>
      <x v="24"/>
      <x v="29"/>
    </i>
    <i>
      <x v="25"/>
      <x v="27"/>
    </i>
    <i>
      <x v="26"/>
      <x v="17"/>
    </i>
    <i>
      <x v="27"/>
      <x v="14"/>
    </i>
    <i>
      <x v="28"/>
      <x v="1"/>
    </i>
    <i>
      <x v="29"/>
      <x v="23"/>
    </i>
    <i>
      <x v="30"/>
      <x v="2"/>
    </i>
    <i>
      <x v="31"/>
      <x v="13"/>
    </i>
    <i>
      <x v="32"/>
      <x v="30"/>
    </i>
    <i>
      <x v="33"/>
      <x v="33"/>
    </i>
    <i>
      <x v="34"/>
      <x v="37"/>
    </i>
    <i>
      <x v="35"/>
      <x v="6"/>
    </i>
    <i>
      <x v="36"/>
      <x v="39"/>
    </i>
    <i>
      <x v="37"/>
      <x v="28"/>
    </i>
    <i>
      <x v="38"/>
      <x v="26"/>
    </i>
    <i>
      <x v="39"/>
      <x v="36"/>
    </i>
    <i t="grand">
      <x/>
    </i>
  </rowItems>
  <colFields count="2">
    <field x="2"/>
    <field x="3"/>
  </colFields>
  <colItems count="21">
    <i>
      <x v="21"/>
      <x v="58"/>
    </i>
    <i>
      <x v="22"/>
      <x v="41"/>
    </i>
    <i>
      <x v="23"/>
      <x v="42"/>
    </i>
    <i>
      <x v="24"/>
      <x v="1"/>
    </i>
    <i>
      <x v="25"/>
      <x v="67"/>
    </i>
    <i>
      <x v="29"/>
      <x v="56"/>
    </i>
    <i>
      <x v="30"/>
      <x v="53"/>
    </i>
    <i>
      <x v="31"/>
      <x v="16"/>
    </i>
    <i>
      <x v="32"/>
      <x v="12"/>
    </i>
    <i>
      <x v="33"/>
      <x v="11"/>
    </i>
    <i>
      <x v="34"/>
      <x v="15"/>
    </i>
    <i>
      <x v="35"/>
      <x v="52"/>
    </i>
    <i>
      <x v="36"/>
      <x v="38"/>
    </i>
    <i>
      <x v="37"/>
      <x v="25"/>
    </i>
    <i>
      <x v="38"/>
      <x v="20"/>
    </i>
    <i>
      <x v="39"/>
      <x v="19"/>
    </i>
    <i>
      <x v="40"/>
      <x v="13"/>
    </i>
    <i>
      <x v="41"/>
      <x v="17"/>
    </i>
    <i>
      <x v="49"/>
      <x v="1"/>
    </i>
    <i>
      <x v="50"/>
      <x v="9"/>
    </i>
    <i>
      <x v="51"/>
      <x v="43"/>
    </i>
  </colItems>
  <dataFields count="1">
    <dataField name="Sum of Summa mēnesī" fld="6" baseField="0" baseItem="0"/>
  </dataFields>
  <formats count="117">
    <format dxfId="607">
      <pivotArea outline="0" collapsedLevelsAreSubtotals="1" fieldPosition="0"/>
    </format>
    <format dxfId="606">
      <pivotArea dataOnly="0" labelOnly="1" grandRow="1" outline="0" fieldPosition="0"/>
    </format>
    <format dxfId="605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18"/>
          </reference>
          <reference field="1" count="1">
            <x v="4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19"/>
          </reference>
          <reference field="1" count="1">
            <x v="32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23"/>
          </reference>
          <reference field="1" count="1">
            <x v="38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26"/>
          </reference>
          <reference field="1" count="1">
            <x v="17"/>
          </reference>
        </references>
      </pivotArea>
    </format>
    <format dxfId="578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577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576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31"/>
          </reference>
          <reference field="1" count="1">
            <x v="13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34"/>
          </reference>
          <reference field="1" count="1">
            <x v="37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36"/>
          </reference>
          <reference field="1" count="1">
            <x v="39"/>
          </reference>
        </references>
      </pivotArea>
    </format>
    <format dxfId="568">
      <pivotArea dataOnly="0" labelOnly="1" outline="0" fieldPosition="0">
        <references count="2">
          <reference field="0" count="1" selected="0">
            <x v="37"/>
          </reference>
          <reference field="1" count="1">
            <x v="28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38"/>
          </reference>
          <reference field="1" count="1">
            <x v="26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39"/>
          </reference>
          <reference field="1" count="1">
            <x v="36"/>
          </reference>
        </references>
      </pivotArea>
    </format>
    <format dxfId="565">
      <pivotArea dataOnly="0" labelOnly="1" grandCol="1" outline="0" fieldPosition="0"/>
    </format>
    <format dxfId="564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561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559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556">
      <pivotArea field="0" type="button" dataOnly="0" labelOnly="1" outline="0" axis="axisRow" fieldPosition="0"/>
    </format>
    <format dxfId="555">
      <pivotArea field="1" type="button" dataOnly="0" labelOnly="1" outline="0" axis="axisRow" fieldPosition="1"/>
    </format>
    <format dxfId="554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545">
      <pivotArea field="0" type="button" dataOnly="0" labelOnly="1" outline="0" axis="axisRow" fieldPosition="0"/>
    </format>
    <format dxfId="544">
      <pivotArea field="1" type="button" dataOnly="0" labelOnly="1" outline="0" axis="axisRow" fieldPosition="1"/>
    </format>
    <format dxfId="543">
      <pivotArea dataOnly="0" labelOnly="1" outline="0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23"/>
          </reference>
          <reference field="3" count="1">
            <x v="42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24"/>
          </reference>
          <reference field="3" count="1"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29"/>
          </reference>
          <reference field="3" count="1">
            <x v="56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30"/>
          </reference>
          <reference field="3" count="1">
            <x v="53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32"/>
          </reference>
          <reference field="3" count="1">
            <x v="12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33"/>
          </reference>
          <reference field="3" count="1">
            <x v="11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36"/>
          </reference>
          <reference field="3" count="1">
            <x v="38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37"/>
          </reference>
          <reference field="3" count="1">
            <x v="25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42"/>
          </reference>
          <reference field="3" count="16">
            <x v="0"/>
            <x v="3"/>
            <x v="8"/>
            <x v="21"/>
            <x v="23"/>
            <x v="32"/>
            <x v="33"/>
            <x v="36"/>
            <x v="46"/>
            <x v="47"/>
            <x v="54"/>
            <x v="60"/>
            <x v="62"/>
            <x v="63"/>
            <x v="65"/>
            <x v="66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43"/>
          </reference>
          <reference field="3" count="15">
            <x v="0"/>
            <x v="4"/>
            <x v="6"/>
            <x v="7"/>
            <x v="22"/>
            <x v="30"/>
            <x v="32"/>
            <x v="36"/>
            <x v="45"/>
            <x v="48"/>
            <x v="51"/>
            <x v="54"/>
            <x v="57"/>
            <x v="59"/>
            <x v="60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44"/>
          </reference>
          <reference field="3" count="13">
            <x v="4"/>
            <x v="23"/>
            <x v="28"/>
            <x v="30"/>
            <x v="31"/>
            <x v="33"/>
            <x v="36"/>
            <x v="44"/>
            <x v="50"/>
            <x v="54"/>
            <x v="60"/>
            <x v="62"/>
            <x v="63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45"/>
          </reference>
          <reference field="3" count="7">
            <x v="8"/>
            <x v="24"/>
            <x v="27"/>
            <x v="30"/>
            <x v="33"/>
            <x v="50"/>
            <x v="63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46"/>
          </reference>
          <reference field="3" count="8">
            <x v="0"/>
            <x v="27"/>
            <x v="30"/>
            <x v="36"/>
            <x v="39"/>
            <x v="54"/>
            <x v="55"/>
            <x v="60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47"/>
          </reference>
          <reference field="3" count="3">
            <x v="0"/>
            <x v="8"/>
            <x v="21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48"/>
          </reference>
          <reference field="3" count="1">
            <x v="49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49"/>
          </reference>
          <reference field="3" count="1">
            <x v="1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51"/>
          </reference>
          <reference field="3" count="1">
            <x v="43"/>
          </reference>
        </references>
      </pivotArea>
    </format>
    <format dxfId="515">
      <pivotArea dataOnly="0" labelOnly="1" outline="0" fieldPosition="0">
        <references count="2">
          <reference field="2" count="1" selected="0">
            <x v="52"/>
          </reference>
          <reference field="3" count="1">
            <x v="64"/>
          </reference>
        </references>
      </pivotArea>
    </format>
    <format dxfId="514">
      <pivotArea field="0" type="button" dataOnly="0" labelOnly="1" outline="0" axis="axisRow" fieldPosition="0"/>
    </format>
    <format dxfId="513">
      <pivotArea field="1" type="button" dataOnly="0" labelOnly="1" outline="0" axis="axisRow" fieldPosition="1"/>
    </format>
    <format dxfId="512">
      <pivotArea dataOnly="0" labelOnly="1" outline="0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22"/>
          </reference>
          <reference field="3" count="1">
            <x v="41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23"/>
          </reference>
          <reference field="3" count="1">
            <x v="42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24"/>
          </reference>
          <reference field="3" count="1">
            <x v="1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25"/>
          </reference>
          <reference field="3" count="1">
            <x v="67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29"/>
          </reference>
          <reference field="3" count="1">
            <x v="56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30"/>
          </reference>
          <reference field="3" count="1">
            <x v="53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31"/>
          </reference>
          <reference field="3" count="1">
            <x v="16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32"/>
          </reference>
          <reference field="3" count="1">
            <x v="12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33"/>
          </reference>
          <reference field="3" count="1">
            <x v="11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34"/>
          </reference>
          <reference field="3" count="1">
            <x v="15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35"/>
          </reference>
          <reference field="3" count="1">
            <x v="52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36"/>
          </reference>
          <reference field="3" count="1">
            <x v="38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37"/>
          </reference>
          <reference field="3" count="1">
            <x v="25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38"/>
          </reference>
          <reference field="3" count="1">
            <x v="20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39"/>
          </reference>
          <reference field="3" count="1">
            <x v="19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40"/>
          </reference>
          <reference field="3" count="1">
            <x v="13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41"/>
          </reference>
          <reference field="3" count="1">
            <x v="17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49"/>
          </reference>
          <reference field="3" count="1">
            <x v="1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50"/>
          </reference>
          <reference field="3" count="1">
            <x v="9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51"/>
          </reference>
          <reference field="3" count="1">
            <x v="43"/>
          </reference>
        </references>
      </pivotArea>
    </format>
    <format dxfId="49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28BBE6-8624-DA4A-9B1A-B92A8F5ABDF9}" name="PivotTable2" cacheId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multipleFieldFilters="0">
  <location ref="A5:E26" firstHeaderRow="0" firstDataRow="1" firstDataCol="3" rowPageCount="2" colPageCount="1"/>
  <pivotFields count="12">
    <pivotField axis="axisPage" compact="0" outline="0" multipleItemSelectionAllowed="1" showAll="0" defaultSubtotal="0">
      <items count="4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</items>
    </pivotField>
    <pivotField axis="axisPage" compact="0" outline="0" showAll="0">
      <items count="42">
        <item x="3"/>
        <item x="28"/>
        <item x="30"/>
        <item x="21"/>
        <item x="18"/>
        <item x="4"/>
        <item x="35"/>
        <item x="15"/>
        <item x="11"/>
        <item x="14"/>
        <item x="7"/>
        <item x="16"/>
        <item x="13"/>
        <item x="31"/>
        <item x="27"/>
        <item x="2"/>
        <item x="20"/>
        <item x="26"/>
        <item x="6"/>
        <item x="5"/>
        <item x="12"/>
        <item x="8"/>
        <item x="10"/>
        <item x="29"/>
        <item x="17"/>
        <item x="0"/>
        <item x="38"/>
        <item x="25"/>
        <item x="37"/>
        <item x="24"/>
        <item x="32"/>
        <item x="1"/>
        <item x="19"/>
        <item x="33"/>
        <item x="9"/>
        <item x="22"/>
        <item x="39"/>
        <item x="34"/>
        <item x="23"/>
        <item x="36"/>
        <item x="40"/>
        <item t="default"/>
      </items>
    </pivotField>
    <pivotField axis="axisRow" compact="0" outline="0" showAll="0" defaultSubtotal="0">
      <items count="53">
        <item m="1" x="38"/>
        <item m="1" x="41"/>
        <item m="1" x="40"/>
        <item m="1" x="51"/>
        <item m="1" x="42"/>
        <item m="1" x="43"/>
        <item m="1" x="44"/>
        <item m="1" x="45"/>
        <item m="1" x="46"/>
        <item m="1" x="47"/>
        <item m="1" x="48"/>
        <item m="1" x="49"/>
        <item m="1" x="26"/>
        <item m="1" x="37"/>
        <item m="1" x="36"/>
        <item m="1" x="27"/>
        <item m="1" x="50"/>
        <item m="1" x="23"/>
        <item m="1" x="24"/>
        <item m="1" x="25"/>
        <item x="0"/>
        <item x="1"/>
        <item x="2"/>
        <item x="3"/>
        <item x="4"/>
        <item m="1" x="52"/>
        <item m="1" x="39"/>
        <item m="1" x="35"/>
        <item x="5"/>
        <item x="6"/>
        <item x="7"/>
        <item x="8"/>
        <item x="9"/>
        <item x="10"/>
        <item x="11"/>
        <item x="12"/>
        <item x="13"/>
        <item x="14"/>
        <item x="15"/>
        <item m="1" x="34"/>
        <item m="1" x="33"/>
        <item m="1" x="32"/>
        <item m="1" x="31"/>
        <item m="1" x="30"/>
        <item m="1" x="29"/>
        <item m="1" x="28"/>
        <item x="16"/>
        <item x="17"/>
        <item x="18"/>
        <item x="19"/>
        <item x="20"/>
        <item x="22"/>
        <item h="1" x="21"/>
      </items>
    </pivotField>
    <pivotField axis="axisRow" compact="0" outline="0" showAll="0" defaultSubtotal="0">
      <items count="69">
        <item m="1" x="60"/>
        <item x="3"/>
        <item m="1" x="43"/>
        <item m="1" x="50"/>
        <item m="1" x="41"/>
        <item m="1" x="23"/>
        <item m="1" x="35"/>
        <item m="1" x="27"/>
        <item m="1" x="52"/>
        <item x="18"/>
        <item m="1" x="53"/>
        <item x="17"/>
        <item x="16"/>
        <item x="14"/>
        <item m="1" x="59"/>
        <item x="8"/>
        <item x="7"/>
        <item x="15"/>
        <item m="1" x="58"/>
        <item x="13"/>
        <item x="12"/>
        <item m="1" x="66"/>
        <item m="1" x="24"/>
        <item m="1" x="28"/>
        <item m="1" x="62"/>
        <item x="11"/>
        <item m="1" x="64"/>
        <item m="1" x="39"/>
        <item m="1" x="40"/>
        <item m="1" x="55"/>
        <item m="1" x="32"/>
        <item m="1" x="29"/>
        <item m="1" x="25"/>
        <item m="1" x="37"/>
        <item m="1" x="31"/>
        <item m="1" x="34"/>
        <item m="1" x="54"/>
        <item m="1" x="46"/>
        <item x="10"/>
        <item m="1" x="49"/>
        <item m="1" x="61"/>
        <item x="1"/>
        <item x="2"/>
        <item x="19"/>
        <item m="1" x="26"/>
        <item m="1" x="56"/>
        <item m="1" x="45"/>
        <item m="1" x="42"/>
        <item m="1" x="48"/>
        <item m="1" x="65"/>
        <item m="1" x="36"/>
        <item m="1" x="44"/>
        <item x="9"/>
        <item x="6"/>
        <item m="1" x="51"/>
        <item m="1" x="63"/>
        <item x="5"/>
        <item m="1" x="33"/>
        <item x="0"/>
        <item m="1" x="38"/>
        <item m="1" x="30"/>
        <item m="1" x="67"/>
        <item m="1" x="57"/>
        <item m="1" x="47"/>
        <item x="21"/>
        <item m="1" x="68"/>
        <item m="1" x="22"/>
        <item x="4"/>
        <item x="20"/>
      </items>
    </pivotField>
    <pivotField axis="axisRow" compact="0" outline="0" showAll="0">
      <items count="645">
        <item x="1"/>
        <item m="1" x="343"/>
        <item m="1" x="372"/>
        <item m="1" x="634"/>
        <item m="1" x="511"/>
        <item m="1" x="268"/>
        <item m="1" x="276"/>
        <item m="1" x="538"/>
        <item m="1" x="521"/>
        <item m="1" x="395"/>
        <item m="1" x="535"/>
        <item m="1" x="389"/>
        <item m="1" x="548"/>
        <item m="1" x="589"/>
        <item m="1" x="462"/>
        <item m="1" x="455"/>
        <item m="1" x="360"/>
        <item m="1" x="364"/>
        <item m="1" x="615"/>
        <item m="1" x="617"/>
        <item m="1" x="456"/>
        <item m="1" x="356"/>
        <item m="1" x="384"/>
        <item m="1" x="492"/>
        <item m="1" x="293"/>
        <item m="1" x="503"/>
        <item m="1" x="493"/>
        <item m="1" x="412"/>
        <item m="1" x="400"/>
        <item m="1" x="473"/>
        <item m="1" x="319"/>
        <item m="1" x="303"/>
        <item m="1" x="590"/>
        <item m="1" x="310"/>
        <item m="1" x="301"/>
        <item m="1" x="563"/>
        <item m="1" x="619"/>
        <item m="1" x="477"/>
        <item m="1" x="643"/>
        <item m="1" x="553"/>
        <item m="1" x="524"/>
        <item m="1" x="444"/>
        <item m="1" x="414"/>
        <item m="1" x="627"/>
        <item m="1" x="401"/>
        <item m="1" x="567"/>
        <item m="1" x="451"/>
        <item x="151"/>
        <item x="9"/>
        <item m="1" x="278"/>
        <item m="1" x="281"/>
        <item x="153"/>
        <item m="1" x="314"/>
        <item x="22"/>
        <item m="1" x="478"/>
        <item m="1" x="505"/>
        <item m="1" x="346"/>
        <item m="1" x="439"/>
        <item x="47"/>
        <item m="1" x="366"/>
        <item m="1" x="549"/>
        <item m="1" x="586"/>
        <item m="1" x="309"/>
        <item m="1" x="318"/>
        <item x="70"/>
        <item m="1" x="354"/>
        <item x="178"/>
        <item m="1" x="288"/>
        <item m="1" x="397"/>
        <item x="80"/>
        <item m="1" x="284"/>
        <item x="96"/>
        <item m="1" x="600"/>
        <item x="85"/>
        <item x="119"/>
        <item x="104"/>
        <item m="1" x="361"/>
        <item x="210"/>
        <item x="130"/>
        <item x="62"/>
        <item m="1" x="605"/>
        <item x="10"/>
        <item x="159"/>
        <item x="183"/>
        <item x="193"/>
        <item x="168"/>
        <item x="67"/>
        <item x="140"/>
        <item x="220"/>
        <item x="215"/>
        <item x="55"/>
        <item x="113"/>
        <item x="203"/>
        <item x="77"/>
        <item m="1" x="598"/>
        <item m="1" x="621"/>
        <item m="1" x="315"/>
        <item m="1" x="374"/>
        <item m="1" x="299"/>
        <item x="124"/>
        <item m="1" x="514"/>
        <item m="1" x="423"/>
        <item m="1" x="421"/>
        <item m="1" x="454"/>
        <item m="1" x="458"/>
        <item m="1" x="289"/>
        <item x="163"/>
        <item m="1" x="396"/>
        <item m="1" x="577"/>
        <item m="1" x="614"/>
        <item m="1" x="618"/>
        <item x="136"/>
        <item m="1" x="385"/>
        <item m="1" x="297"/>
        <item m="1" x="339"/>
        <item x="172"/>
        <item x="42"/>
        <item x="98"/>
        <item x="197"/>
        <item x="87"/>
        <item x="93"/>
        <item x="72"/>
        <item m="1" x="554"/>
        <item x="37"/>
        <item x="49"/>
        <item x="82"/>
        <item m="1" x="418"/>
        <item m="1" x="370"/>
        <item m="1" x="581"/>
        <item m="1" x="352"/>
        <item m="1" x="616"/>
        <item m="1" x="558"/>
        <item m="1" x="501"/>
        <item m="1" x="641"/>
        <item x="146"/>
        <item m="1" x="597"/>
        <item m="1" x="485"/>
        <item m="1" x="545"/>
        <item m="1" x="438"/>
        <item m="1" x="368"/>
        <item m="1" x="442"/>
        <item x="152"/>
        <item m="1" x="610"/>
        <item m="1" x="565"/>
        <item m="1" x="329"/>
        <item m="1" x="358"/>
        <item x="31"/>
        <item m="1" x="267"/>
        <item m="1" x="305"/>
        <item x="102"/>
        <item m="1" x="394"/>
        <item m="1" x="353"/>
        <item x="54"/>
        <item x="76"/>
        <item m="1" x="509"/>
        <item m="1" x="324"/>
        <item x="109"/>
        <item m="1" x="625"/>
        <item m="1" x="403"/>
        <item m="1" x="494"/>
        <item m="1" x="630"/>
        <item m="1" x="424"/>
        <item m="1" x="608"/>
        <item m="1" x="531"/>
        <item m="1" x="571"/>
        <item m="1" x="429"/>
        <item m="1" x="526"/>
        <item m="1" x="441"/>
        <item m="1" x="498"/>
        <item m="1" x="371"/>
        <item m="1" x="345"/>
        <item m="1" x="638"/>
        <item m="1" x="482"/>
        <item m="1" x="528"/>
        <item m="1" x="573"/>
        <item m="1" x="472"/>
        <item x="134"/>
        <item m="1" x="580"/>
        <item m="1" x="525"/>
        <item m="1" x="523"/>
        <item m="1" x="534"/>
        <item m="1" x="300"/>
        <item m="1" x="606"/>
        <item m="1" x="304"/>
        <item m="1" x="443"/>
        <item m="1" x="508"/>
        <item m="1" x="285"/>
        <item m="1" x="428"/>
        <item m="1" x="302"/>
        <item x="26"/>
        <item m="1" x="530"/>
        <item m="1" x="333"/>
        <item m="1" x="635"/>
        <item m="1" x="369"/>
        <item m="1" x="564"/>
        <item m="1" x="632"/>
        <item m="1" x="466"/>
        <item m="1" x="603"/>
        <item m="1" x="274"/>
        <item m="1" x="575"/>
        <item m="1" x="588"/>
        <item m="1" x="481"/>
        <item m="1" x="639"/>
        <item m="1" x="633"/>
        <item m="1" x="517"/>
        <item m="1" x="330"/>
        <item m="1" x="464"/>
        <item m="1" x="642"/>
        <item m="1" x="391"/>
        <item m="1" x="277"/>
        <item m="1" x="382"/>
        <item m="1" x="574"/>
        <item m="1" x="347"/>
        <item m="1" x="500"/>
        <item m="1" x="388"/>
        <item m="1" x="335"/>
        <item m="1" x="572"/>
        <item m="1" x="522"/>
        <item m="1" x="420"/>
        <item m="1" x="321"/>
        <item m="1" x="533"/>
        <item x="144"/>
        <item m="1" x="325"/>
        <item m="1" x="261"/>
        <item m="1" x="637"/>
        <item x="27"/>
        <item m="1" x="279"/>
        <item m="1" x="402"/>
        <item m="1" x="377"/>
        <item m="1" x="512"/>
        <item m="1" x="328"/>
        <item x="157"/>
        <item m="1" x="392"/>
        <item m="1" x="323"/>
        <item x="148"/>
        <item m="1" x="613"/>
        <item m="1" x="596"/>
        <item m="1" x="381"/>
        <item m="1" x="470"/>
        <item m="1" x="560"/>
        <item m="1" x="585"/>
        <item m="1" x="499"/>
        <item m="1" x="317"/>
        <item m="1" x="490"/>
        <item m="1" x="270"/>
        <item m="1" x="446"/>
        <item m="1" x="504"/>
        <item m="1" x="326"/>
        <item x="0"/>
        <item m="1" x="413"/>
        <item m="1" x="448"/>
        <item m="1" x="308"/>
        <item m="1" x="562"/>
        <item x="88"/>
        <item m="1" x="416"/>
        <item m="1" x="436"/>
        <item m="1" x="265"/>
        <item m="1" x="295"/>
        <item m="1" x="640"/>
        <item m="1" x="624"/>
        <item m="1" x="459"/>
        <item m="1" x="408"/>
        <item m="1" x="342"/>
        <item m="1" x="344"/>
        <item m="1" x="447"/>
        <item m="1" x="594"/>
        <item m="1" x="449"/>
        <item m="1" x="411"/>
        <item m="1" x="331"/>
        <item m="1" x="437"/>
        <item m="1" x="495"/>
        <item m="1" x="348"/>
        <item m="1" x="290"/>
        <item m="1" x="271"/>
        <item m="1" x="294"/>
        <item m="1" x="264"/>
        <item m="1" x="367"/>
        <item x="57"/>
        <item m="1" x="282"/>
        <item m="1" x="269"/>
        <item m="1" x="622"/>
        <item m="1" x="556"/>
        <item m="1" x="587"/>
        <item m="1" x="445"/>
        <item m="1" x="419"/>
        <item m="1" x="579"/>
        <item m="1" x="515"/>
        <item m="1" x="623"/>
        <item m="1" x="601"/>
        <item m="1" x="507"/>
        <item m="1" x="578"/>
        <item m="1" x="612"/>
        <item m="1" x="568"/>
        <item m="1" x="432"/>
        <item m="1" x="405"/>
        <item m="1" x="340"/>
        <item m="1" x="496"/>
        <item m="1" x="341"/>
        <item m="1" x="336"/>
        <item m="1" x="469"/>
        <item m="1" x="296"/>
        <item m="1" x="387"/>
        <item m="1" x="561"/>
        <item m="1" x="359"/>
        <item m="1" x="544"/>
        <item m="1" x="465"/>
        <item m="1" x="559"/>
        <item m="1" x="604"/>
        <item m="1" x="286"/>
        <item m="1" x="475"/>
        <item m="1" x="426"/>
        <item m="1" x="518"/>
        <item m="1" x="570"/>
        <item m="1" x="263"/>
        <item m="1" x="410"/>
        <item m="1" x="404"/>
        <item m="1" x="422"/>
        <item m="1" x="529"/>
        <item m="1" x="272"/>
        <item m="1" x="576"/>
        <item m="1" x="543"/>
        <item m="1" x="502"/>
        <item m="1" x="287"/>
        <item m="1" x="595"/>
        <item m="1" x="337"/>
        <item m="1" x="591"/>
        <item m="1" x="542"/>
        <item m="1" x="551"/>
        <item m="1" x="434"/>
        <item m="1" x="566"/>
        <item m="1" x="407"/>
        <item m="1" x="550"/>
        <item m="1" x="557"/>
        <item m="1" x="311"/>
        <item m="1" x="519"/>
        <item m="1" x="363"/>
        <item m="1" x="611"/>
        <item m="1" x="433"/>
        <item m="1" x="365"/>
        <item m="1" x="435"/>
        <item m="1" x="316"/>
        <item m="1" x="593"/>
        <item m="1" x="450"/>
        <item m="1" x="569"/>
        <item x="2"/>
        <item m="1" x="555"/>
        <item x="198"/>
        <item m="1" x="334"/>
        <item m="1" x="453"/>
        <item m="1" x="355"/>
        <item m="1" x="373"/>
        <item x="115"/>
        <item m="1" x="298"/>
        <item m="1" x="313"/>
        <item m="1" x="378"/>
        <item m="1" x="461"/>
        <item m="1" x="467"/>
        <item m="1" x="547"/>
        <item m="1" x="262"/>
        <item m="1" x="283"/>
        <item m="1" x="351"/>
        <item m="1" x="457"/>
        <item m="1" x="599"/>
        <item m="1" x="275"/>
        <item m="1" x="620"/>
        <item m="1" x="273"/>
        <item m="1" x="398"/>
        <item m="1" x="497"/>
        <item m="1" x="546"/>
        <item m="1" x="537"/>
        <item m="1" x="583"/>
        <item m="1" x="320"/>
        <item m="1" x="338"/>
        <item m="1" x="307"/>
        <item m="1" x="431"/>
        <item m="1" x="362"/>
        <item m="1" x="350"/>
        <item m="1" x="312"/>
        <item m="1" x="479"/>
        <item m="1" x="532"/>
        <item m="1" x="541"/>
        <item m="1" x="631"/>
        <item m="1" x="513"/>
        <item m="1" x="375"/>
        <item m="1" x="628"/>
        <item m="1" x="266"/>
        <item m="1" x="460"/>
        <item m="1" x="406"/>
        <item m="1" x="592"/>
        <item m="1" x="636"/>
        <item m="1" x="380"/>
        <item m="1" x="440"/>
        <item m="1" x="357"/>
        <item m="1" x="386"/>
        <item m="1" x="629"/>
        <item m="1" x="306"/>
        <item m="1" x="609"/>
        <item m="1" x="379"/>
        <item x="205"/>
        <item m="1" x="471"/>
        <item m="1" x="483"/>
        <item m="1" x="383"/>
        <item x="16"/>
        <item m="1" x="390"/>
        <item m="1" x="476"/>
        <item m="1" x="582"/>
        <item m="1" x="415"/>
        <item m="1" x="280"/>
        <item m="1" x="607"/>
        <item m="1" x="584"/>
        <item m="1" x="393"/>
        <item m="1" x="463"/>
        <item m="1" x="626"/>
        <item m="1" x="427"/>
        <item m="1" x="487"/>
        <item m="1" x="468"/>
        <item m="1" x="488"/>
        <item m="1" x="540"/>
        <item m="1" x="376"/>
        <item m="1" x="491"/>
        <item m="1" x="291"/>
        <item m="1" x="520"/>
        <item m="1" x="527"/>
        <item m="1" x="489"/>
        <item m="1" x="484"/>
        <item m="1" x="349"/>
        <item m="1" x="327"/>
        <item m="1" x="506"/>
        <item m="1" x="322"/>
        <item m="1" x="399"/>
        <item m="1" x="409"/>
        <item m="1" x="417"/>
        <item m="1" x="539"/>
        <item m="1" x="292"/>
        <item m="1" x="332"/>
        <item m="1" x="474"/>
        <item m="1" x="425"/>
        <item m="1" x="452"/>
        <item m="1" x="430"/>
        <item m="1" x="486"/>
        <item m="1" x="510"/>
        <item m="1" x="516"/>
        <item m="1" x="552"/>
        <item m="1" x="602"/>
        <item m="1" x="480"/>
        <item m="1" x="536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3"/>
        <item x="4"/>
        <item x="5"/>
        <item x="6"/>
        <item x="7"/>
        <item x="8"/>
        <item x="11"/>
        <item x="12"/>
        <item x="13"/>
        <item x="14"/>
        <item x="15"/>
        <item x="17"/>
        <item x="18"/>
        <item x="19"/>
        <item x="20"/>
        <item x="21"/>
        <item x="23"/>
        <item x="24"/>
        <item x="25"/>
        <item x="28"/>
        <item x="29"/>
        <item x="30"/>
        <item x="32"/>
        <item x="33"/>
        <item x="34"/>
        <item x="35"/>
        <item x="36"/>
        <item x="38"/>
        <item x="39"/>
        <item x="40"/>
        <item x="41"/>
        <item x="43"/>
        <item x="44"/>
        <item x="45"/>
        <item x="46"/>
        <item x="48"/>
        <item x="50"/>
        <item x="51"/>
        <item x="52"/>
        <item x="53"/>
        <item x="56"/>
        <item x="58"/>
        <item x="59"/>
        <item x="60"/>
        <item x="61"/>
        <item x="63"/>
        <item x="64"/>
        <item x="65"/>
        <item x="66"/>
        <item x="68"/>
        <item x="69"/>
        <item x="71"/>
        <item x="73"/>
        <item x="74"/>
        <item x="75"/>
        <item x="78"/>
        <item x="79"/>
        <item x="81"/>
        <item x="83"/>
        <item x="84"/>
        <item x="86"/>
        <item x="89"/>
        <item x="90"/>
        <item x="91"/>
        <item x="92"/>
        <item x="94"/>
        <item x="95"/>
        <item x="97"/>
        <item x="99"/>
        <item x="100"/>
        <item x="101"/>
        <item x="103"/>
        <item x="105"/>
        <item x="106"/>
        <item x="107"/>
        <item x="108"/>
        <item x="110"/>
        <item x="111"/>
        <item x="112"/>
        <item x="114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29"/>
        <item x="131"/>
        <item x="132"/>
        <item x="133"/>
        <item x="135"/>
        <item x="137"/>
        <item x="138"/>
        <item x="139"/>
        <item x="141"/>
        <item x="142"/>
        <item x="143"/>
        <item x="145"/>
        <item x="147"/>
        <item x="149"/>
        <item x="150"/>
        <item x="154"/>
        <item x="155"/>
        <item x="156"/>
        <item x="158"/>
        <item x="160"/>
        <item x="161"/>
        <item x="162"/>
        <item x="164"/>
        <item x="165"/>
        <item x="166"/>
        <item x="167"/>
        <item x="169"/>
        <item x="170"/>
        <item x="171"/>
        <item x="173"/>
        <item x="174"/>
        <item x="175"/>
        <item x="176"/>
        <item x="177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9"/>
        <item x="200"/>
        <item x="201"/>
        <item x="202"/>
        <item x="204"/>
        <item x="206"/>
        <item x="207"/>
        <item x="208"/>
        <item x="209"/>
        <item x="211"/>
        <item x="212"/>
        <item x="213"/>
        <item x="214"/>
        <item x="216"/>
        <item x="217"/>
        <item x="218"/>
        <item x="219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2"/>
    <field x="3"/>
    <field x="4"/>
  </rowFields>
  <rowItems count="21">
    <i>
      <x v="20"/>
      <x v="58"/>
      <x v="559"/>
    </i>
    <i>
      <x v="21"/>
      <x v="41"/>
      <x v="559"/>
    </i>
    <i>
      <x v="22"/>
      <x v="42"/>
      <x/>
    </i>
    <i>
      <x v="23"/>
      <x v="1"/>
      <x/>
    </i>
    <i>
      <x v="24"/>
      <x v="67"/>
      <x v="344"/>
    </i>
    <i>
      <x v="28"/>
      <x v="56"/>
      <x v="582"/>
    </i>
    <i>
      <x v="29"/>
      <x v="53"/>
      <x v="583"/>
    </i>
    <i>
      <x v="30"/>
      <x v="16"/>
      <x/>
    </i>
    <i>
      <x v="31"/>
      <x v="15"/>
      <x v="489"/>
    </i>
    <i>
      <x v="32"/>
      <x v="52"/>
      <x v="490"/>
    </i>
    <i>
      <x v="33"/>
      <x v="38"/>
      <x/>
    </i>
    <i>
      <x v="34"/>
      <x v="25"/>
      <x/>
    </i>
    <i>
      <x v="35"/>
      <x v="20"/>
      <x v="489"/>
    </i>
    <i>
      <x v="36"/>
      <x v="19"/>
      <x v="489"/>
    </i>
    <i>
      <x v="37"/>
      <x v="13"/>
      <x/>
    </i>
    <i>
      <x v="38"/>
      <x v="17"/>
      <x v="584"/>
    </i>
    <i>
      <x v="46"/>
      <x v="12"/>
      <x/>
    </i>
    <i>
      <x v="47"/>
      <x v="11"/>
      <x/>
    </i>
    <i>
      <x v="48"/>
      <x v="1"/>
      <x/>
    </i>
    <i>
      <x v="49"/>
      <x v="9"/>
      <x v="48"/>
    </i>
    <i>
      <x v="50"/>
      <x v="43"/>
      <x v="87"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Summa mēnesī" fld="6" baseField="0" baseItem="0"/>
    <dataField name="Sum of Summa gadā" fld="7" baseField="0" baseItem="0"/>
  </dataFields>
  <formats count="271">
    <format dxfId="490">
      <pivotArea dataOnly="0" labelOnly="1" grandRow="1" outline="0" fieldPosition="0"/>
    </format>
    <format dxfId="489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8"/>
          </reference>
          <reference field="1" count="1">
            <x v="4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19"/>
          </reference>
          <reference field="1" count="1">
            <x v="32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23"/>
          </reference>
          <reference field="1" count="1">
            <x v="38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26"/>
          </reference>
          <reference field="1" count="1">
            <x v="17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31"/>
          </reference>
          <reference field="1" count="1">
            <x v="13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34"/>
          </reference>
          <reference field="1" count="1">
            <x v="37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36"/>
          </reference>
          <reference field="1" count="1">
            <x v="39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37"/>
          </reference>
          <reference field="1" count="1">
            <x v="28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38"/>
          </reference>
          <reference field="1" count="1">
            <x v="26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39"/>
          </reference>
          <reference field="1" count="1">
            <x v="36"/>
          </reference>
        </references>
      </pivotArea>
    </format>
    <format dxfId="449">
      <pivotArea dataOnly="0" labelOnly="1" grandCol="1" outline="0" fieldPosition="0"/>
    </format>
    <format dxfId="448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440">
      <pivotArea field="0" type="button" dataOnly="0" labelOnly="1" outline="0" axis="axisPage" fieldPosition="0"/>
    </format>
    <format dxfId="439">
      <pivotArea field="1" type="button" dataOnly="0" labelOnly="1" outline="0" axis="axisPage" fieldPosition="1"/>
    </format>
    <format dxfId="438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437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253"/>
          </reference>
        </references>
      </pivotArea>
    </format>
    <format dxfId="436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253"/>
          </reference>
        </references>
      </pivotArea>
    </format>
    <format dxfId="435">
      <pivotArea dataOnly="0" labelOnly="1" outline="0" fieldPosition="0">
        <references count="3">
          <reference field="2" count="1" selected="0">
            <x v="22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434">
      <pivotArea dataOnly="0" labelOnly="1" outline="0" fieldPosition="0">
        <references count="3">
          <reference field="2" count="1" selected="0">
            <x v="23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433">
      <pivotArea dataOnly="0" labelOnly="1" outline="0" fieldPosition="0">
        <references count="3">
          <reference field="2" count="1" selected="0">
            <x v="24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432">
      <pivotArea dataOnly="0" labelOnly="1" outline="0" fieldPosition="0">
        <references count="3">
          <reference field="2" count="1" selected="0">
            <x v="25"/>
          </reference>
          <reference field="3" count="1" selected="0">
            <x v="26"/>
          </reference>
          <reference field="4" count="1">
            <x v="344"/>
          </reference>
        </references>
      </pivotArea>
    </format>
    <format dxfId="431">
      <pivotArea dataOnly="0" labelOnly="1" outline="0" fieldPosition="0">
        <references count="3">
          <reference field="2" count="1" selected="0">
            <x v="26"/>
          </reference>
          <reference field="3" count="1" selected="0">
            <x v="35"/>
          </reference>
          <reference field="4" count="1">
            <x v="0"/>
          </reference>
        </references>
      </pivotArea>
    </format>
    <format dxfId="430">
      <pivotArea dataOnly="0" labelOnly="1" outline="0" fieldPosition="0">
        <references count="3">
          <reference field="2" count="1" selected="0">
            <x v="27"/>
          </reference>
          <reference field="3" count="1" selected="0">
            <x v="40"/>
          </reference>
          <reference field="4" count="1">
            <x v="0"/>
          </reference>
        </references>
      </pivotArea>
    </format>
    <format dxfId="429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251"/>
          </reference>
        </references>
      </pivotArea>
    </format>
    <format dxfId="428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242"/>
          </reference>
        </references>
      </pivotArea>
    </format>
    <format dxfId="427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113"/>
          </reference>
        </references>
      </pivotArea>
    </format>
    <format dxfId="426">
      <pivotArea dataOnly="0" labelOnly="1" outline="0" fieldPosition="0">
        <references count="3">
          <reference field="2" count="1" selected="0">
            <x v="31"/>
          </reference>
          <reference field="3" count="1" selected="0">
            <x v="15"/>
          </reference>
          <reference field="4" count="1">
            <x v="39"/>
          </reference>
        </references>
      </pivotArea>
    </format>
    <format dxfId="425">
      <pivotArea dataOnly="0" labelOnly="1" outline="0" fieldPosition="0">
        <references count="3">
          <reference field="2" count="1" selected="0">
            <x v="32"/>
          </reference>
          <reference field="3" count="1" selected="0">
            <x v="52"/>
          </reference>
          <reference field="4" count="1">
            <x v="143"/>
          </reference>
        </references>
      </pivotArea>
    </format>
    <format dxfId="424">
      <pivotArea dataOnly="0" labelOnly="1" outline="0" fieldPosition="0">
        <references count="3">
          <reference field="2" count="1" selected="0">
            <x v="33"/>
          </reference>
          <reference field="3" count="1" selected="0">
            <x v="38"/>
          </reference>
          <reference field="4" count="1">
            <x v="0"/>
          </reference>
        </references>
      </pivotArea>
    </format>
    <format dxfId="423">
      <pivotArea dataOnly="0" labelOnly="1" outline="0" fieldPosition="0">
        <references count="3">
          <reference field="2" count="1" selected="0">
            <x v="34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422">
      <pivotArea dataOnly="0" labelOnly="1" outline="0" fieldPosition="0">
        <references count="3">
          <reference field="2" count="1" selected="0">
            <x v="35"/>
          </reference>
          <reference field="3" count="1" selected="0">
            <x v="20"/>
          </reference>
          <reference field="4" count="1">
            <x v="39"/>
          </reference>
        </references>
      </pivotArea>
    </format>
    <format dxfId="421">
      <pivotArea dataOnly="0" labelOnly="1" outline="0" fieldPosition="0">
        <references count="3">
          <reference field="2" count="1" selected="0">
            <x v="36"/>
          </reference>
          <reference field="3" count="1" selected="0">
            <x v="19"/>
          </reference>
          <reference field="4" count="1">
            <x v="39"/>
          </reference>
        </references>
      </pivotArea>
    </format>
    <format dxfId="420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98"/>
          </reference>
        </references>
      </pivotArea>
    </format>
    <format dxfId="419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110"/>
          </reference>
        </references>
      </pivotArea>
    </format>
    <format dxfId="418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36"/>
          </reference>
          <reference field="4" count="1">
            <x v="28"/>
          </reference>
        </references>
      </pivotArea>
    </format>
    <format dxfId="417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54"/>
          </reference>
          <reference field="4" count="1">
            <x v="28"/>
          </reference>
        </references>
      </pivotArea>
    </format>
    <format dxfId="416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62"/>
          </reference>
          <reference field="4" count="1">
            <x v="67"/>
          </reference>
        </references>
      </pivotArea>
    </format>
    <format dxfId="415">
      <pivotArea dataOnly="0" labelOnly="1" outline="0" fieldPosition="0">
        <references count="3">
          <reference field="2" count="1" selected="0">
            <x v="4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414">
      <pivotArea dataOnly="0" labelOnly="1" outline="0" fieldPosition="0">
        <references count="3">
          <reference field="2" count="1" selected="0">
            <x v="47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413">
      <pivotArea dataOnly="0" labelOnly="1" outline="0" fieldPosition="0">
        <references count="3">
          <reference field="2" count="1" selected="0">
            <x v="48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412">
      <pivotArea dataOnly="0" labelOnly="1" outline="0" fieldPosition="0">
        <references count="3">
          <reference field="2" count="1" selected="0">
            <x v="49"/>
          </reference>
          <reference field="3" count="1" selected="0">
            <x v="9"/>
          </reference>
          <reference field="4" count="1">
            <x v="48"/>
          </reference>
        </references>
      </pivotArea>
    </format>
    <format dxfId="411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81"/>
          </reference>
        </references>
      </pivotArea>
    </format>
    <format dxfId="410">
      <pivotArea outline="0" fieldPosition="0">
        <references count="3">
          <reference field="2" count="27" selected="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6"/>
            <x v="47"/>
            <x v="48"/>
            <x v="49"/>
            <x v="50"/>
          </reference>
          <reference field="3" count="26" selected="0">
            <x v="1"/>
            <x v="9"/>
            <x v="10"/>
            <x v="11"/>
            <x v="12"/>
            <x v="13"/>
            <x v="15"/>
            <x v="16"/>
            <x v="17"/>
            <x v="19"/>
            <x v="20"/>
            <x v="25"/>
            <x v="26"/>
            <x v="35"/>
            <x v="36"/>
            <x v="38"/>
            <x v="40"/>
            <x v="41"/>
            <x v="42"/>
            <x v="43"/>
            <x v="52"/>
            <x v="53"/>
            <x v="54"/>
            <x v="56"/>
            <x v="58"/>
            <x v="62"/>
          </reference>
          <reference field="4" count="15" selected="0">
            <x v="0"/>
            <x v="15"/>
            <x v="28"/>
            <x v="39"/>
            <x v="48"/>
            <x v="67"/>
            <x v="81"/>
            <x v="98"/>
            <x v="110"/>
            <x v="113"/>
            <x v="143"/>
            <x v="242"/>
            <x v="251"/>
            <x v="253"/>
            <x v="344"/>
          </reference>
        </references>
      </pivotArea>
    </format>
    <format dxfId="409">
      <pivotArea dataOnly="0" labelOnly="1" outline="0" fieldPosition="0">
        <references count="1">
          <reference field="2" count="27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6"/>
            <x v="47"/>
            <x v="48"/>
            <x v="49"/>
            <x v="50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381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253"/>
          </reference>
        </references>
      </pivotArea>
    </format>
    <format dxfId="380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253"/>
          </reference>
        </references>
      </pivotArea>
    </format>
    <format dxfId="379">
      <pivotArea dataOnly="0" labelOnly="1" outline="0" fieldPosition="0">
        <references count="3">
          <reference field="2" count="1" selected="0">
            <x v="22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378">
      <pivotArea dataOnly="0" labelOnly="1" outline="0" fieldPosition="0">
        <references count="3">
          <reference field="2" count="1" selected="0">
            <x v="23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77">
      <pivotArea dataOnly="0" labelOnly="1" outline="0" fieldPosition="0">
        <references count="3">
          <reference field="2" count="1" selected="0">
            <x v="24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376">
      <pivotArea dataOnly="0" labelOnly="1" outline="0" fieldPosition="0">
        <references count="3">
          <reference field="2" count="1" selected="0">
            <x v="25"/>
          </reference>
          <reference field="3" count="1" selected="0">
            <x v="26"/>
          </reference>
          <reference field="4" count="1">
            <x v="344"/>
          </reference>
        </references>
      </pivotArea>
    </format>
    <format dxfId="375">
      <pivotArea dataOnly="0" labelOnly="1" outline="0" fieldPosition="0">
        <references count="3">
          <reference field="2" count="1" selected="0">
            <x v="26"/>
          </reference>
          <reference field="3" count="1" selected="0">
            <x v="35"/>
          </reference>
          <reference field="4" count="1">
            <x v="0"/>
          </reference>
        </references>
      </pivotArea>
    </format>
    <format dxfId="374">
      <pivotArea dataOnly="0" labelOnly="1" outline="0" fieldPosition="0">
        <references count="3">
          <reference field="2" count="1" selected="0">
            <x v="27"/>
          </reference>
          <reference field="3" count="1" selected="0">
            <x v="40"/>
          </reference>
          <reference field="4" count="1">
            <x v="0"/>
          </reference>
        </references>
      </pivotArea>
    </format>
    <format dxfId="373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251"/>
          </reference>
        </references>
      </pivotArea>
    </format>
    <format dxfId="372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242"/>
          </reference>
        </references>
      </pivotArea>
    </format>
    <format dxfId="371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113"/>
          </reference>
        </references>
      </pivotArea>
    </format>
    <format dxfId="370">
      <pivotArea dataOnly="0" labelOnly="1" outline="0" fieldPosition="0">
        <references count="3">
          <reference field="2" count="1" selected="0">
            <x v="31"/>
          </reference>
          <reference field="3" count="1" selected="0">
            <x v="15"/>
          </reference>
          <reference field="4" count="1">
            <x v="39"/>
          </reference>
        </references>
      </pivotArea>
    </format>
    <format dxfId="369">
      <pivotArea dataOnly="0" labelOnly="1" outline="0" fieldPosition="0">
        <references count="3">
          <reference field="2" count="1" selected="0">
            <x v="32"/>
          </reference>
          <reference field="3" count="1" selected="0">
            <x v="52"/>
          </reference>
          <reference field="4" count="1">
            <x v="143"/>
          </reference>
        </references>
      </pivotArea>
    </format>
    <format dxfId="368">
      <pivotArea dataOnly="0" labelOnly="1" outline="0" fieldPosition="0">
        <references count="3">
          <reference field="2" count="1" selected="0">
            <x v="33"/>
          </reference>
          <reference field="3" count="1" selected="0">
            <x v="38"/>
          </reference>
          <reference field="4" count="1">
            <x v="0"/>
          </reference>
        </references>
      </pivotArea>
    </format>
    <format dxfId="367">
      <pivotArea dataOnly="0" labelOnly="1" outline="0" fieldPosition="0">
        <references count="3">
          <reference field="2" count="1" selected="0">
            <x v="34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366">
      <pivotArea dataOnly="0" labelOnly="1" outline="0" fieldPosition="0">
        <references count="3">
          <reference field="2" count="1" selected="0">
            <x v="35"/>
          </reference>
          <reference field="3" count="1" selected="0">
            <x v="20"/>
          </reference>
          <reference field="4" count="1">
            <x v="39"/>
          </reference>
        </references>
      </pivotArea>
    </format>
    <format dxfId="365">
      <pivotArea dataOnly="0" labelOnly="1" outline="0" fieldPosition="0">
        <references count="3">
          <reference field="2" count="1" selected="0">
            <x v="36"/>
          </reference>
          <reference field="3" count="1" selected="0">
            <x v="19"/>
          </reference>
          <reference field="4" count="1">
            <x v="39"/>
          </reference>
        </references>
      </pivotArea>
    </format>
    <format dxfId="364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98"/>
          </reference>
        </references>
      </pivotArea>
    </format>
    <format dxfId="363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110"/>
          </reference>
        </references>
      </pivotArea>
    </format>
    <format dxfId="362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36"/>
          </reference>
          <reference field="4" count="1">
            <x v="28"/>
          </reference>
        </references>
      </pivotArea>
    </format>
    <format dxfId="361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54"/>
          </reference>
          <reference field="4" count="1">
            <x v="28"/>
          </reference>
        </references>
      </pivotArea>
    </format>
    <format dxfId="360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62"/>
          </reference>
          <reference field="4" count="1">
            <x v="67"/>
          </reference>
        </references>
      </pivotArea>
    </format>
    <format dxfId="359">
      <pivotArea dataOnly="0" labelOnly="1" outline="0" fieldPosition="0">
        <references count="3">
          <reference field="2" count="1" selected="0">
            <x v="46"/>
          </reference>
          <reference field="3" count="1" selected="0">
            <x v="12"/>
          </reference>
          <reference field="4" count="1">
            <x v="15"/>
          </reference>
        </references>
      </pivotArea>
    </format>
    <format dxfId="358">
      <pivotArea dataOnly="0" labelOnly="1" outline="0" fieldPosition="0">
        <references count="3">
          <reference field="2" count="1" selected="0">
            <x v="47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357">
      <pivotArea dataOnly="0" labelOnly="1" outline="0" fieldPosition="0">
        <references count="3">
          <reference field="2" count="1" selected="0">
            <x v="48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56">
      <pivotArea dataOnly="0" labelOnly="1" outline="0" fieldPosition="0">
        <references count="3">
          <reference field="2" count="1" selected="0">
            <x v="49"/>
          </reference>
          <reference field="3" count="1" selected="0">
            <x v="9"/>
          </reference>
          <reference field="4" count="1">
            <x v="48"/>
          </reference>
        </references>
      </pivotArea>
    </format>
    <format dxfId="355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81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352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347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327">
      <pivotArea dataOnly="0" labelOnly="1" outline="0" fieldPosition="0">
        <references count="1">
          <reference field="3" count="0"/>
        </references>
      </pivotArea>
    </format>
    <format dxfId="326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234"/>
          </reference>
        </references>
      </pivotArea>
    </format>
    <format dxfId="325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234"/>
          </reference>
        </references>
      </pivotArea>
    </format>
    <format dxfId="324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379"/>
          </reference>
        </references>
      </pivotArea>
    </format>
    <format dxfId="323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380"/>
          </reference>
        </references>
      </pivotArea>
    </format>
    <format dxfId="322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109"/>
          </reference>
        </references>
      </pivotArea>
    </format>
    <format dxfId="321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381"/>
          </reference>
        </references>
      </pivotArea>
    </format>
    <format dxfId="320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3"/>
          </reference>
          <reference field="4" count="1">
            <x v="13"/>
          </reference>
        </references>
      </pivotArea>
    </format>
    <format dxfId="319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0"/>
          </reference>
          <reference field="4" count="1">
            <x v="3"/>
          </reference>
        </references>
      </pivotArea>
    </format>
    <format dxfId="318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30"/>
          </reference>
          <reference field="4" count="1">
            <x v="382"/>
          </reference>
        </references>
      </pivotArea>
    </format>
    <format dxfId="317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91"/>
          </reference>
        </references>
      </pivotArea>
    </format>
    <format dxfId="316">
      <pivotArea field="2" type="button" dataOnly="0" labelOnly="1" outline="0" axis="axisRow" fieldPosition="0"/>
    </format>
    <format dxfId="315">
      <pivotArea field="3" type="button" dataOnly="0" labelOnly="1" outline="0" axis="axisRow" fieldPosition="1"/>
    </format>
    <format dxfId="314">
      <pivotArea field="4" type="button" dataOnly="0" labelOnly="1" outline="0" axis="axisRow" fieldPosition="2"/>
    </format>
    <format dxfId="3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2">
      <pivotArea dataOnly="0" labelOnly="1" outline="0" fieldPosition="0">
        <references count="1">
          <reference field="0" count="0"/>
        </references>
      </pivotArea>
    </format>
    <format dxfId="311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375"/>
          </reference>
        </references>
      </pivotArea>
    </format>
    <format dxfId="310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376"/>
          </reference>
        </references>
      </pivotArea>
    </format>
    <format dxfId="309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331"/>
          </reference>
        </references>
      </pivotArea>
    </format>
    <format dxfId="308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329"/>
          </reference>
        </references>
      </pivotArea>
    </format>
    <format dxfId="307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149"/>
          </reference>
        </references>
      </pivotArea>
    </format>
    <format dxfId="306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216"/>
          </reference>
        </references>
      </pivotArea>
    </format>
    <format dxfId="305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270"/>
          </reference>
        </references>
      </pivotArea>
    </format>
    <format dxfId="304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60"/>
          </reference>
          <reference field="4" count="1">
            <x v="192"/>
          </reference>
        </references>
      </pivotArea>
    </format>
    <format dxfId="303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0"/>
          </reference>
          <reference field="4" count="1">
            <x v="21"/>
          </reference>
        </references>
      </pivotArea>
    </format>
    <format dxfId="302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36"/>
          </reference>
          <reference field="4" count="1">
            <x v="21"/>
          </reference>
        </references>
      </pivotArea>
    </format>
    <format dxfId="301">
      <pivotArea dataOnly="0" labelOnly="1" outline="0" fieldPosition="0">
        <references count="3">
          <reference field="2" count="1" selected="0">
            <x v="42"/>
          </reference>
          <reference field="3" count="1" selected="0">
            <x v="8"/>
          </reference>
          <reference field="4" count="1">
            <x v="216"/>
          </reference>
        </references>
      </pivotArea>
    </format>
    <format dxfId="300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75"/>
          </reference>
        </references>
      </pivotArea>
    </format>
    <format dxfId="299">
      <pivotArea dataOnly="0" labelOnly="1" outline="0" fieldPosition="0">
        <references count="3">
          <reference field="2" count="1" selected="0">
            <x v="52"/>
          </reference>
          <reference field="3" count="1" selected="0">
            <x v="68"/>
          </reference>
          <reference field="4" count="1">
            <x v="463"/>
          </reference>
        </references>
      </pivotArea>
    </format>
    <format dxfId="298">
      <pivotArea dataOnly="0" labelOnly="1" outline="0" fieldPosition="0">
        <references count="3">
          <reference field="2" count="1" selected="0">
            <x v="52"/>
          </reference>
          <reference field="3" count="1" selected="0">
            <x v="68"/>
          </reference>
          <reference field="4" count="1">
            <x v="463"/>
          </reference>
        </references>
      </pivotArea>
    </format>
    <format dxfId="297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377"/>
          </reference>
        </references>
      </pivotArea>
    </format>
    <format dxfId="296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378"/>
          </reference>
        </references>
      </pivotArea>
    </format>
    <format dxfId="295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343"/>
          </reference>
        </references>
      </pivotArea>
    </format>
    <format dxfId="294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342"/>
          </reference>
        </references>
      </pivotArea>
    </format>
    <format dxfId="293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0"/>
          </reference>
        </references>
      </pivotArea>
    </format>
    <format dxfId="292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131"/>
          </reference>
        </references>
      </pivotArea>
    </format>
    <format dxfId="291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341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32"/>
          </reference>
          <reference field="4" count="1">
            <x v="164"/>
          </reference>
        </references>
      </pivotArea>
    </format>
    <format dxfId="289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60"/>
          </reference>
          <reference field="4" count="1">
            <x v="335"/>
          </reference>
        </references>
      </pivotArea>
    </format>
    <format dxfId="288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60"/>
          </reference>
          <reference field="4" count="1">
            <x v="204"/>
          </reference>
        </references>
      </pivotArea>
    </format>
    <format dxfId="287">
      <pivotArea dataOnly="0" labelOnly="1" outline="0" fieldPosition="0">
        <references count="3">
          <reference field="2" count="1" selected="0">
            <x v="42"/>
          </reference>
          <reference field="3" count="1" selected="0">
            <x v="63"/>
          </reference>
          <reference field="4" count="1">
            <x v="335"/>
          </reference>
        </references>
      </pivotArea>
    </format>
    <format dxfId="286">
      <pivotArea dataOnly="0" labelOnly="1" outline="0" fieldPosition="0">
        <references count="3">
          <reference field="2" count="1" selected="0">
            <x v="43"/>
          </reference>
          <reference field="3" count="1" selected="0">
            <x v="39"/>
          </reference>
          <reference field="4" count="1">
            <x v="156"/>
          </reference>
        </references>
      </pivotArea>
    </format>
    <format dxfId="285">
      <pivotArea dataOnly="0" labelOnly="1" outline="0" fieldPosition="0">
        <references count="3">
          <reference field="2" count="1" selected="0">
            <x v="44"/>
          </reference>
          <reference field="3" count="1" selected="0">
            <x v="21"/>
          </reference>
          <reference field="4" count="1">
            <x v="335"/>
          </reference>
        </references>
      </pivotArea>
    </format>
    <format dxfId="284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344"/>
          </reference>
        </references>
      </pivotArea>
    </format>
    <format dxfId="283">
      <pivotArea dataOnly="0" labelOnly="1" outline="0" fieldPosition="0">
        <references count="3">
          <reference field="2" count="1" selected="0">
            <x v="52"/>
          </reference>
          <reference field="3" count="1" selected="0">
            <x v="68"/>
          </reference>
          <reference field="4" count="1">
            <x v="464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52"/>
          </reference>
          <reference field="3" count="1" selected="0">
            <x v="68"/>
          </reference>
          <reference field="4" count="1">
            <x v="446"/>
          </reference>
        </references>
      </pivotArea>
    </format>
    <format dxfId="281">
      <pivotArea dataOnly="0" labelOnly="1" outline="0" fieldPosition="0">
        <references count="1">
          <reference field="0" count="0"/>
        </references>
      </pivotArea>
    </format>
    <format dxfId="280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445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365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320"/>
          </reference>
        </references>
      </pivotArea>
    </format>
    <format dxfId="277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317"/>
          </reference>
        </references>
      </pivotArea>
    </format>
    <format dxfId="276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166"/>
          </reference>
        </references>
      </pivotArea>
    </format>
    <format dxfId="275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155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261"/>
          </reference>
        </references>
      </pivotArea>
    </format>
    <format dxfId="273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62"/>
          </reference>
          <reference field="4" count="1">
            <x v="23"/>
          </reference>
        </references>
      </pivotArea>
    </format>
    <format dxfId="272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48"/>
          </reference>
          <reference field="4" count="1">
            <x v="23"/>
          </reference>
        </references>
      </pivotArea>
    </format>
    <format dxfId="271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70">
      <pivotArea dataOnly="0" labelOnly="1" outline="0" fieldPosition="0">
        <references count="3">
          <reference field="2" count="1" selected="0">
            <x v="42"/>
          </reference>
          <reference field="3" count="1" selected="0">
            <x v="50"/>
          </reference>
          <reference field="4" count="1">
            <x v="49"/>
          </reference>
        </references>
      </pivotArea>
    </format>
    <format dxfId="269">
      <pivotArea dataOnly="0" labelOnly="1" outline="0" fieldPosition="0">
        <references count="3">
          <reference field="2" count="1" selected="0">
            <x v="43"/>
          </reference>
          <reference field="3" count="1" selected="0">
            <x v="36"/>
          </reference>
          <reference field="4" count="1">
            <x v="5"/>
          </reference>
        </references>
      </pivotArea>
    </format>
    <format dxfId="268">
      <pivotArea dataOnly="0" labelOnly="1" outline="0" fieldPosition="0">
        <references count="3">
          <reference field="2" count="1" selected="0">
            <x v="44"/>
          </reference>
          <reference field="3" count="1" selected="0">
            <x v="8"/>
          </reference>
          <reference field="4" count="1">
            <x v="200"/>
          </reference>
        </references>
      </pivotArea>
    </format>
    <format dxfId="267">
      <pivotArea dataOnly="0" labelOnly="1" outline="0" fieldPosition="0">
        <references count="3">
          <reference field="2" count="1" selected="0">
            <x v="45"/>
          </reference>
          <reference field="3" count="1" selected="0">
            <x v="49"/>
          </reference>
          <reference field="4" count="1">
            <x v="190"/>
          </reference>
        </references>
      </pivotArea>
    </format>
    <format dxfId="266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77"/>
          </reference>
        </references>
      </pivotArea>
    </format>
    <format dxfId="265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441"/>
          </reference>
        </references>
      </pivotArea>
    </format>
    <format dxfId="264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286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442"/>
          </reference>
        </references>
      </pivotArea>
    </format>
    <format dxfId="262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443"/>
          </reference>
        </references>
      </pivotArea>
    </format>
    <format dxfId="261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195"/>
          </reference>
        </references>
      </pivotArea>
    </format>
    <format dxfId="260">
      <pivotArea dataOnly="0" labelOnly="1" outline="0" fieldPosition="0">
        <references count="3">
          <reference field="2" count="1" selected="0">
            <x v="31"/>
          </reference>
          <reference field="3" count="1" selected="0">
            <x v="15"/>
          </reference>
          <reference field="4" count="1">
            <x v="39"/>
          </reference>
        </references>
      </pivotArea>
    </format>
    <format dxfId="259">
      <pivotArea dataOnly="0" labelOnly="1" outline="0" fieldPosition="0">
        <references count="3">
          <reference field="2" count="1" selected="0">
            <x v="32"/>
          </reference>
          <reference field="3" count="1" selected="0">
            <x v="52"/>
          </reference>
          <reference field="4" count="1">
            <x v="143"/>
          </reference>
        </references>
      </pivotArea>
    </format>
    <format dxfId="258">
      <pivotArea dataOnly="0" labelOnly="1" outline="0" fieldPosition="0">
        <references count="3">
          <reference field="2" count="1" selected="0">
            <x v="35"/>
          </reference>
          <reference field="3" count="1" selected="0">
            <x v="20"/>
          </reference>
          <reference field="4" count="1">
            <x v="39"/>
          </reference>
        </references>
      </pivotArea>
    </format>
    <format dxfId="257">
      <pivotArea dataOnly="0" labelOnly="1" outline="0" fieldPosition="0">
        <references count="3">
          <reference field="2" count="1" selected="0">
            <x v="36"/>
          </reference>
          <reference field="3" count="1" selected="0">
            <x v="19"/>
          </reference>
          <reference field="4" count="1">
            <x v="39"/>
          </reference>
        </references>
      </pivotArea>
    </format>
    <format dxfId="256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139"/>
          </reference>
        </references>
      </pivotArea>
    </format>
    <format dxfId="255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435"/>
          </reference>
        </references>
      </pivotArea>
    </format>
    <format dxfId="254">
      <pivotArea dataOnly="0" labelOnly="1" outline="0" fieldPosition="0">
        <references count="3">
          <reference field="2" count="1" selected="0">
            <x v="39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253">
      <pivotArea dataOnly="0" labelOnly="1" outline="0" fieldPosition="0">
        <references count="3">
          <reference field="2" count="1" selected="0">
            <x v="40"/>
          </reference>
          <reference field="3" count="1" selected="0">
            <x v="7"/>
          </reference>
          <reference field="4" count="1">
            <x v="1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41"/>
          </reference>
          <reference field="3" count="1" selected="0">
            <x v="30"/>
          </reference>
          <reference field="4" count="1">
            <x v="57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42"/>
          </reference>
          <reference field="3" count="1" selected="0">
            <x v="30"/>
          </reference>
          <reference field="4" count="1">
            <x v="6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43"/>
          </reference>
          <reference field="3" count="1" selected="0">
            <x v="54"/>
          </reference>
          <reference field="4" count="1">
            <x v="11"/>
          </reference>
        </references>
      </pivotArea>
    </format>
    <format dxfId="249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248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247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246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245">
      <pivotArea dataOnly="0" labelOnly="1" outline="0" fieldPosition="0">
        <references count="1">
          <reference field="2" count="4">
            <x v="21"/>
            <x v="22"/>
            <x v="23"/>
            <x v="24"/>
          </reference>
        </references>
      </pivotArea>
    </format>
    <format dxfId="244">
      <pivotArea dataOnly="0" labelOnly="1" outline="0" fieldPosition="0">
        <references count="1">
          <reference field="2" count="19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6"/>
            <x v="47"/>
            <x v="48"/>
            <x v="49"/>
          </reference>
        </references>
      </pivotArea>
    </format>
    <format dxfId="243">
      <pivotArea dataOnly="0" labelOnly="1" outline="0" fieldPosition="0">
        <references count="1">
          <reference field="2" count="19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6"/>
            <x v="47"/>
            <x v="48"/>
            <x v="49"/>
          </reference>
        </references>
      </pivotArea>
    </format>
    <format dxfId="242">
      <pivotArea dataOnly="0" labelOnly="1" outline="0" fieldPosition="0">
        <references count="1">
          <reference field="2" count="5">
            <x v="39"/>
            <x v="40"/>
            <x v="41"/>
            <x v="42"/>
            <x v="43"/>
          </reference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3">
          <reference field="2" count="1" selected="0">
            <x v="20"/>
          </reference>
          <reference field="3" count="1" selected="0">
            <x v="58"/>
          </reference>
          <reference field="4" count="1">
            <x v="346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21"/>
          </reference>
          <reference field="3" count="1" selected="0">
            <x v="41"/>
          </reference>
          <reference field="4" count="1">
            <x v="346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22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23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24"/>
          </reference>
          <reference field="3" count="1" selected="0">
            <x v="67"/>
          </reference>
          <reference field="4" count="1">
            <x v="344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28"/>
          </reference>
          <reference field="3" count="1" selected="0">
            <x v="56"/>
          </reference>
          <reference field="4" count="1">
            <x v="627"/>
          </reference>
        </references>
      </pivotArea>
    </format>
    <format dxfId="234">
      <pivotArea dataOnly="0" labelOnly="1" outline="0" fieldPosition="0">
        <references count="3">
          <reference field="2" count="1" selected="0">
            <x v="29"/>
          </reference>
          <reference field="3" count="1" selected="0">
            <x v="53"/>
          </reference>
          <reference field="4" count="1">
            <x v="628"/>
          </reference>
        </references>
      </pivotArea>
    </format>
    <format dxfId="233">
      <pivotArea dataOnly="0" labelOnly="1" outline="0" fieldPosition="0">
        <references count="3">
          <reference field="2" count="1" selected="0">
            <x v="30"/>
          </reference>
          <reference field="3" count="1" selected="0">
            <x v="16"/>
          </reference>
          <reference field="4" count="1">
            <x v="629"/>
          </reference>
        </references>
      </pivotArea>
    </format>
    <format dxfId="232">
      <pivotArea dataOnly="0" labelOnly="1" outline="0" fieldPosition="0">
        <references count="3">
          <reference field="2" count="1" selected="0">
            <x v="31"/>
          </reference>
          <reference field="3" count="1" selected="0">
            <x v="15"/>
          </reference>
          <reference field="4" count="1">
            <x v="489"/>
          </reference>
        </references>
      </pivotArea>
    </format>
    <format dxfId="231">
      <pivotArea dataOnly="0" labelOnly="1" outline="0" fieldPosition="0">
        <references count="3">
          <reference field="2" count="1" selected="0">
            <x v="32"/>
          </reference>
          <reference field="3" count="1" selected="0">
            <x v="52"/>
          </reference>
          <reference field="4" count="1">
            <x v="490"/>
          </reference>
        </references>
      </pivotArea>
    </format>
    <format dxfId="230">
      <pivotArea dataOnly="0" labelOnly="1" outline="0" fieldPosition="0">
        <references count="3">
          <reference field="2" count="1" selected="0">
            <x v="33"/>
          </reference>
          <reference field="3" count="1" selected="0">
            <x v="38"/>
          </reference>
          <reference field="4" count="1">
            <x v="0"/>
          </reference>
        </references>
      </pivotArea>
    </format>
    <format dxfId="229">
      <pivotArea dataOnly="0" labelOnly="1" outline="0" fieldPosition="0">
        <references count="3">
          <reference field="2" count="1" selected="0">
            <x v="34"/>
          </reference>
          <reference field="3" count="1" selected="0">
            <x v="25"/>
          </reference>
          <reference field="4" count="1">
            <x v="0"/>
          </reference>
        </references>
      </pivotArea>
    </format>
    <format dxfId="228">
      <pivotArea dataOnly="0" labelOnly="1" outline="0" fieldPosition="0">
        <references count="3">
          <reference field="2" count="1" selected="0">
            <x v="35"/>
          </reference>
          <reference field="3" count="1" selected="0">
            <x v="20"/>
          </reference>
          <reference field="4" count="1">
            <x v="489"/>
          </reference>
        </references>
      </pivotArea>
    </format>
    <format dxfId="227">
      <pivotArea dataOnly="0" labelOnly="1" outline="0" fieldPosition="0">
        <references count="3">
          <reference field="2" count="1" selected="0">
            <x v="36"/>
          </reference>
          <reference field="3" count="1" selected="0">
            <x v="19"/>
          </reference>
          <reference field="4" count="1">
            <x v="489"/>
          </reference>
        </references>
      </pivotArea>
    </format>
    <format dxfId="226">
      <pivotArea dataOnly="0" labelOnly="1" outline="0" fieldPosition="0">
        <references count="3">
          <reference field="2" count="1" selected="0">
            <x v="37"/>
          </reference>
          <reference field="3" count="1" selected="0">
            <x v="13"/>
          </reference>
          <reference field="4" count="1">
            <x v="0"/>
          </reference>
        </references>
      </pivotArea>
    </format>
    <format dxfId="225">
      <pivotArea dataOnly="0" labelOnly="1" outline="0" fieldPosition="0">
        <references count="3">
          <reference field="2" count="1" selected="0">
            <x v="38"/>
          </reference>
          <reference field="3" count="1" selected="0">
            <x v="17"/>
          </reference>
          <reference field="4" count="1">
            <x v="630"/>
          </reference>
        </references>
      </pivotArea>
    </format>
    <format dxfId="224">
      <pivotArea dataOnly="0" labelOnly="1" outline="0" fieldPosition="0">
        <references count="3">
          <reference field="2" count="1" selected="0">
            <x v="46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223">
      <pivotArea dataOnly="0" labelOnly="1" outline="0" fieldPosition="0">
        <references count="3">
          <reference field="2" count="1" selected="0">
            <x v="47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48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221">
      <pivotArea dataOnly="0" labelOnly="1" outline="0" fieldPosition="0">
        <references count="3">
          <reference field="2" count="1" selected="0">
            <x v="49"/>
          </reference>
          <reference field="3" count="1" selected="0">
            <x v="9"/>
          </reference>
          <reference field="4" count="1">
            <x v="48"/>
          </reference>
        </references>
      </pivotArea>
    </format>
    <format dxfId="220">
      <pivotArea dataOnly="0" labelOnly="1" outline="0" fieldPosition="0">
        <references count="3">
          <reference field="2" count="1" selected="0">
            <x v="50"/>
          </reference>
          <reference field="3" count="1" selected="0">
            <x v="43"/>
          </reference>
          <reference field="4" count="1">
            <x v="9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969807-A60A-064F-83C7-CFB0364FC542}" name="PivotTable5" cacheId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multipleFieldFilters="0" chartFormat="3">
  <location ref="A16:C24" firstHeaderRow="1" firstDataRow="1" firstDataCol="2" rowPageCount="2" colPageCount="1"/>
  <pivotFields count="12">
    <pivotField axis="axisPage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Page" compact="0" outline="0" showAll="0">
      <items count="42">
        <item x="3"/>
        <item x="28"/>
        <item x="30"/>
        <item x="21"/>
        <item x="18"/>
        <item x="4"/>
        <item x="35"/>
        <item x="15"/>
        <item x="11"/>
        <item x="14"/>
        <item x="7"/>
        <item x="16"/>
        <item x="13"/>
        <item x="31"/>
        <item x="27"/>
        <item x="2"/>
        <item x="20"/>
        <item x="26"/>
        <item x="6"/>
        <item x="5"/>
        <item x="12"/>
        <item x="8"/>
        <item x="10"/>
        <item x="29"/>
        <item x="17"/>
        <item x="0"/>
        <item x="38"/>
        <item x="25"/>
        <item x="37"/>
        <item x="24"/>
        <item x="32"/>
        <item x="1"/>
        <item x="19"/>
        <item x="33"/>
        <item x="9"/>
        <item x="22"/>
        <item x="39"/>
        <item x="34"/>
        <item x="23"/>
        <item x="36"/>
        <item x="40"/>
        <item t="default"/>
      </items>
    </pivotField>
    <pivotField axis="axisRow" compact="0" outline="0" showAll="0" defaultSubtotal="0">
      <items count="53">
        <item h="1" m="1" x="38"/>
        <item h="1" m="1" x="41"/>
        <item h="1" m="1" x="40"/>
        <item h="1" m="1" x="51"/>
        <item h="1" m="1" x="42"/>
        <item h="1" m="1" x="43"/>
        <item h="1" m="1" x="44"/>
        <item h="1" m="1" x="45"/>
        <item h="1" m="1" x="46"/>
        <item h="1" m="1" x="47"/>
        <item h="1" m="1" x="48"/>
        <item h="1" m="1" x="49"/>
        <item h="1" m="1" x="26"/>
        <item h="1" m="1" x="37"/>
        <item h="1" m="1" x="36"/>
        <item h="1" m="1" x="27"/>
        <item h="1" m="1" x="50"/>
        <item h="1" m="1" x="23"/>
        <item h="1" m="1" x="24"/>
        <item h="1" m="1" x="25"/>
        <item h="1" x="0"/>
        <item h="1" x="1"/>
        <item h="1" x="2"/>
        <item h="1" x="3"/>
        <item h="1" x="4"/>
        <item h="1" m="1" x="52"/>
        <item h="1" m="1" x="39"/>
        <item h="1" m="1" x="35"/>
        <item h="1" x="5"/>
        <item h="1" x="6"/>
        <item x="7"/>
        <item x="9"/>
        <item x="8"/>
        <item h="1" x="10"/>
        <item h="1" x="11"/>
        <item x="12"/>
        <item x="13"/>
        <item x="14"/>
        <item x="15"/>
        <item h="1" m="1" x="34"/>
        <item h="1" m="1" x="33"/>
        <item h="1" m="1" x="32"/>
        <item h="1" m="1" x="31"/>
        <item h="1" m="1" x="30"/>
        <item h="1" m="1" x="29"/>
        <item h="1" m="1" x="28"/>
        <item h="1" x="16"/>
        <item h="1" x="17"/>
        <item h="1" x="18"/>
        <item x="19"/>
        <item h="1" x="20"/>
        <item h="1" x="22"/>
        <item h="1" x="21"/>
      </items>
    </pivotField>
    <pivotField axis="axisRow" compact="0" outline="0" showAll="0" sortType="ascending" defaultSubtotal="0">
      <items count="69">
        <item m="1" x="60"/>
        <item x="3"/>
        <item m="1" x="43"/>
        <item m="1" x="50"/>
        <item m="1" x="41"/>
        <item m="1" x="23"/>
        <item m="1" x="35"/>
        <item m="1" x="27"/>
        <item m="1" x="52"/>
        <item x="18"/>
        <item m="1" x="53"/>
        <item x="17"/>
        <item x="16"/>
        <item x="14"/>
        <item m="1" x="59"/>
        <item x="8"/>
        <item x="7"/>
        <item x="15"/>
        <item m="1" x="58"/>
        <item x="13"/>
        <item x="12"/>
        <item m="1" x="66"/>
        <item m="1" x="24"/>
        <item m="1" x="28"/>
        <item m="1" x="62"/>
        <item x="11"/>
        <item m="1" x="64"/>
        <item m="1" x="39"/>
        <item m="1" x="40"/>
        <item m="1" x="55"/>
        <item m="1" x="32"/>
        <item m="1" x="29"/>
        <item m="1" x="25"/>
        <item m="1" x="37"/>
        <item m="1" x="31"/>
        <item m="1" x="34"/>
        <item m="1" x="54"/>
        <item m="1" x="46"/>
        <item x="10"/>
        <item m="1" x="49"/>
        <item m="1" x="61"/>
        <item x="1"/>
        <item x="2"/>
        <item x="19"/>
        <item m="1" x="26"/>
        <item m="1" x="56"/>
        <item m="1" x="45"/>
        <item m="1" x="42"/>
        <item m="1" x="48"/>
        <item m="1" x="65"/>
        <item m="1" x="36"/>
        <item m="1" x="44"/>
        <item x="9"/>
        <item x="6"/>
        <item m="1" x="51"/>
        <item m="1" x="63"/>
        <item x="5"/>
        <item m="1" x="33"/>
        <item x="0"/>
        <item m="1" x="38"/>
        <item m="1" x="30"/>
        <item m="1" x="67"/>
        <item m="1" x="57"/>
        <item m="1" x="47"/>
        <item x="21"/>
        <item m="1" x="68"/>
        <item m="1" x="22"/>
        <item x="4"/>
        <item x="2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2">
    <field x="2"/>
    <field x="3"/>
  </rowFields>
  <rowItems count="8">
    <i>
      <x v="30"/>
      <x v="16"/>
    </i>
    <i>
      <x v="31"/>
      <x v="52"/>
    </i>
    <i>
      <x v="32"/>
      <x v="15"/>
    </i>
    <i>
      <x v="35"/>
      <x v="20"/>
    </i>
    <i>
      <x v="36"/>
      <x v="19"/>
    </i>
    <i>
      <x v="37"/>
      <x v="13"/>
    </i>
    <i>
      <x v="38"/>
      <x v="17"/>
    </i>
    <i>
      <x v="49"/>
      <x v="9"/>
    </i>
  </rowItems>
  <colItems count="1">
    <i/>
  </colItems>
  <pageFields count="2">
    <pageField fld="0" hier="-1"/>
    <pageField fld="1" hier="-1"/>
  </pageFields>
  <dataFields count="1">
    <dataField name="Sum of Summa mēnesī" fld="6" baseField="0" baseItem="0"/>
  </dataFields>
  <formats count="110">
    <format dxfId="109">
      <pivotArea outline="0" collapsedLevelsAreSubtotals="1" fieldPosition="0"/>
    </format>
    <format dxfId="108">
      <pivotArea dataOnly="0" labelOnly="1" grandRow="1" outline="0" fieldPosition="0"/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18"/>
          </reference>
          <reference field="1" count="1">
            <x v="4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19"/>
          </reference>
          <reference field="1" count="1">
            <x v="32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23"/>
          </reference>
          <reference field="1" count="1">
            <x v="38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26"/>
          </reference>
          <reference field="1" count="1">
            <x v="17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31"/>
          </reference>
          <reference field="1" count="1">
            <x v="13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34"/>
          </reference>
          <reference field="1" count="1">
            <x v="37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36"/>
          </reference>
          <reference field="1" count="1">
            <x v="39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37"/>
          </reference>
          <reference field="1" count="1">
            <x v="28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38"/>
          </reference>
          <reference field="1" count="1">
            <x v="26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39"/>
          </reference>
          <reference field="1" count="1">
            <x v="36"/>
          </reference>
        </references>
      </pivotArea>
    </format>
    <format dxfId="67">
      <pivotArea dataOnly="0" labelOnly="1" grandCol="1" outline="0" fieldPosition="0"/>
    </format>
    <format dxfId="66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31"/>
          </reference>
          <reference field="3" count="1">
            <x v="52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58">
      <pivotArea field="0" type="button" dataOnly="0" labelOnly="1" outline="0" axis="axisPage" fieldPosition="0"/>
    </format>
    <format dxfId="57">
      <pivotArea field="1" type="button" dataOnly="0" labelOnly="1" outline="0" axis="axisPage" fieldPosition="1"/>
    </format>
    <format dxfId="56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55">
      <pivotArea dataOnly="0" labelOnly="1" outline="0" fieldPosition="0">
        <references count="1">
          <reference field="2" count="27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6"/>
            <x v="47"/>
            <x v="48"/>
            <x v="49"/>
            <x v="50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31"/>
          </reference>
          <reference field="3" count="1">
            <x v="52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32"/>
          </reference>
          <reference field="3" count="1">
            <x v="15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31"/>
          </reference>
          <reference field="3" count="1">
            <x v="52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6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5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4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1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6C265E-62A5-5C4E-917E-394991ED02D9}" name="PivotTable3" cacheId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multipleFieldFilters="0">
  <location ref="A5:C8" firstHeaderRow="1" firstDataRow="1" firstDataCol="2" rowPageCount="2" colPageCount="1"/>
  <pivotFields count="12">
    <pivotField axis="axisPage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Page" compact="0" outline="0" showAll="0">
      <items count="42">
        <item x="3"/>
        <item x="28"/>
        <item x="30"/>
        <item x="21"/>
        <item x="18"/>
        <item x="4"/>
        <item x="35"/>
        <item x="15"/>
        <item x="11"/>
        <item x="14"/>
        <item x="7"/>
        <item x="16"/>
        <item x="13"/>
        <item x="31"/>
        <item x="27"/>
        <item x="2"/>
        <item x="20"/>
        <item x="26"/>
        <item x="6"/>
        <item x="5"/>
        <item x="12"/>
        <item x="8"/>
        <item x="10"/>
        <item x="29"/>
        <item x="17"/>
        <item x="0"/>
        <item x="38"/>
        <item x="25"/>
        <item x="37"/>
        <item x="24"/>
        <item x="32"/>
        <item x="1"/>
        <item x="19"/>
        <item x="33"/>
        <item x="9"/>
        <item x="22"/>
        <item x="39"/>
        <item x="34"/>
        <item x="23"/>
        <item x="36"/>
        <item x="40"/>
        <item t="default"/>
      </items>
    </pivotField>
    <pivotField axis="axisRow" compact="0" outline="0" showAll="0" defaultSubtotal="0">
      <items count="53">
        <item h="1" m="1" x="38"/>
        <item h="1" m="1" x="41"/>
        <item h="1" m="1" x="40"/>
        <item h="1" m="1" x="51"/>
        <item h="1" m="1" x="42"/>
        <item h="1" m="1" x="43"/>
        <item h="1" m="1" x="44"/>
        <item h="1" m="1" x="45"/>
        <item h="1" m="1" x="46"/>
        <item h="1" m="1" x="47"/>
        <item h="1" m="1" x="48"/>
        <item h="1" m="1" x="49"/>
        <item h="1" m="1" x="26"/>
        <item h="1" m="1" x="37"/>
        <item h="1" m="1" x="36"/>
        <item h="1" m="1" x="27"/>
        <item h="1" m="1" x="50"/>
        <item h="1" m="1" x="23"/>
        <item h="1" m="1" x="24"/>
        <item h="1" m="1" x="25"/>
        <item x="0"/>
        <item h="1" x="1"/>
        <item h="1" x="2"/>
        <item h="1" x="3"/>
        <item h="1" x="4"/>
        <item h="1" m="1" x="52"/>
        <item h="1" m="1" x="39"/>
        <item h="1" m="1" x="35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m="1" x="34"/>
        <item h="1" m="1" x="33"/>
        <item h="1" m="1" x="32"/>
        <item h="1" m="1" x="31"/>
        <item h="1" m="1" x="30"/>
        <item h="1" m="1" x="29"/>
        <item h="1" m="1" x="28"/>
        <item h="1" x="16"/>
        <item h="1" x="17"/>
        <item h="1" x="18"/>
        <item h="1" x="19"/>
        <item x="20"/>
        <item h="1" x="22"/>
        <item h="1" x="21"/>
      </items>
    </pivotField>
    <pivotField axis="axisRow" compact="0" outline="0" showAll="0" defaultSubtotal="0">
      <items count="69">
        <item m="1" x="60"/>
        <item x="3"/>
        <item m="1" x="43"/>
        <item m="1" x="50"/>
        <item m="1" x="41"/>
        <item m="1" x="23"/>
        <item m="1" x="35"/>
        <item m="1" x="27"/>
        <item m="1" x="52"/>
        <item x="18"/>
        <item m="1" x="53"/>
        <item x="17"/>
        <item x="16"/>
        <item x="14"/>
        <item m="1" x="59"/>
        <item x="8"/>
        <item x="7"/>
        <item x="15"/>
        <item m="1" x="58"/>
        <item x="13"/>
        <item x="12"/>
        <item m="1" x="66"/>
        <item m="1" x="24"/>
        <item m="1" x="28"/>
        <item m="1" x="62"/>
        <item x="11"/>
        <item m="1" x="64"/>
        <item m="1" x="39"/>
        <item m="1" x="40"/>
        <item m="1" x="55"/>
        <item m="1" x="32"/>
        <item m="1" x="29"/>
        <item m="1" x="25"/>
        <item m="1" x="37"/>
        <item m="1" x="31"/>
        <item m="1" x="34"/>
        <item m="1" x="54"/>
        <item m="1" x="46"/>
        <item x="10"/>
        <item m="1" x="49"/>
        <item m="1" x="61"/>
        <item x="1"/>
        <item x="2"/>
        <item x="19"/>
        <item m="1" x="26"/>
        <item m="1" x="56"/>
        <item m="1" x="45"/>
        <item m="1" x="42"/>
        <item m="1" x="48"/>
        <item m="1" x="65"/>
        <item m="1" x="36"/>
        <item m="1" x="44"/>
        <item x="9"/>
        <item x="6"/>
        <item m="1" x="51"/>
        <item m="1" x="63"/>
        <item x="5"/>
        <item m="1" x="33"/>
        <item x="0"/>
        <item m="1" x="38"/>
        <item m="1" x="30"/>
        <item m="1" x="67"/>
        <item m="1" x="57"/>
        <item m="1" x="47"/>
        <item x="21"/>
        <item m="1" x="68"/>
        <item m="1" x="22"/>
        <item x="4"/>
        <item x="20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2">
    <field x="2"/>
    <field x="3"/>
  </rowFields>
  <rowItems count="3">
    <i>
      <x v="20"/>
      <x v="58"/>
    </i>
    <i>
      <x v="28"/>
      <x v="56"/>
    </i>
    <i>
      <x v="50"/>
      <x v="43"/>
    </i>
  </rowItems>
  <colItems count="1">
    <i/>
  </colItems>
  <pageFields count="2">
    <pageField fld="0" hier="-1"/>
    <pageField fld="1" hier="-1"/>
  </pageFields>
  <dataFields count="1">
    <dataField name="Sum of Summa mēnesī" fld="6" baseField="0" baseItem="0"/>
  </dataFields>
  <formats count="110">
    <format dxfId="219">
      <pivotArea outline="0" collapsedLevelsAreSubtotals="1" fieldPosition="0"/>
    </format>
    <format dxfId="218">
      <pivotArea dataOnly="0" labelOnly="1" grandRow="1" outline="0" fieldPosition="0"/>
    </format>
    <format dxfId="217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6"/>
          </reference>
          <reference field="1" count="1">
            <x v="18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8"/>
          </reference>
          <reference field="1" count="1">
            <x v="21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9"/>
          </reference>
          <reference field="1" count="1">
            <x v="34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0"/>
          </reference>
          <reference field="1" count="1">
            <x v="22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1"/>
          </reference>
          <reference field="1" count="1">
            <x v="8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12"/>
          </reference>
          <reference field="1" count="1">
            <x v="20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3"/>
          </reference>
          <reference field="1" count="1">
            <x v="12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15"/>
          </reference>
          <reference field="1" count="1">
            <x v="7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6"/>
          </reference>
          <reference field="1" count="1">
            <x v="11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8"/>
          </reference>
          <reference field="1" count="1">
            <x v="4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19"/>
          </reference>
          <reference field="1" count="1">
            <x v="3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20"/>
          </reference>
          <reference field="1" count="1">
            <x v="16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22"/>
          </reference>
          <reference field="1" count="1">
            <x v="35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23"/>
          </reference>
          <reference field="1" count="1">
            <x v="38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25"/>
          </reference>
          <reference field="1" count="1">
            <x v="27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6"/>
          </reference>
          <reference field="1" count="1">
            <x v="17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7"/>
          </reference>
          <reference field="1" count="1">
            <x v="14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29"/>
          </reference>
          <reference field="1" count="1">
            <x v="23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31"/>
          </reference>
          <reference field="1" count="1">
            <x v="13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2"/>
          </reference>
          <reference field="1" count="1">
            <x v="30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4"/>
          </reference>
          <reference field="1" count="1">
            <x v="37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35"/>
          </reference>
          <reference field="1" count="1">
            <x v="6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6"/>
          </reference>
          <reference field="1" count="1">
            <x v="39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37"/>
          </reference>
          <reference field="1" count="1">
            <x v="28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8"/>
          </reference>
          <reference field="1" count="1">
            <x v="26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39"/>
          </reference>
          <reference field="1" count="1">
            <x v="36"/>
          </reference>
        </references>
      </pivotArea>
    </format>
    <format dxfId="177">
      <pivotArea dataOnly="0" labelOnly="1" grandCol="1" outline="0" fieldPosition="0"/>
    </format>
    <format dxfId="176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168">
      <pivotArea field="0" type="button" dataOnly="0" labelOnly="1" outline="0" axis="axisPage" fieldPosition="0"/>
    </format>
    <format dxfId="167">
      <pivotArea field="1" type="button" dataOnly="0" labelOnly="1" outline="0" axis="axisPage" fieldPosition="1"/>
    </format>
    <format dxfId="166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165">
      <pivotArea dataOnly="0" labelOnly="1" outline="0" fieldPosition="0">
        <references count="1">
          <reference field="2" count="27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6"/>
            <x v="47"/>
            <x v="48"/>
            <x v="49"/>
            <x v="50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20"/>
          </reference>
          <reference field="3" count="1">
            <x v="58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21"/>
          </reference>
          <reference field="3" count="1">
            <x v="4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22"/>
          </reference>
          <reference field="3" count="1">
            <x v="42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3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4"/>
          </reference>
          <reference field="3" count="1">
            <x v="10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25"/>
          </reference>
          <reference field="3" count="1">
            <x v="26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26"/>
          </reference>
          <reference field="3" count="1">
            <x v="35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27"/>
          </reference>
          <reference field="3" count="1">
            <x v="40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28"/>
          </reference>
          <reference field="3" count="1">
            <x v="56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29"/>
          </reference>
          <reference field="3" count="1">
            <x v="53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30"/>
          </reference>
          <reference field="3" count="1">
            <x v="16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1"/>
          </reference>
          <reference field="3" count="1">
            <x v="15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32"/>
          </reference>
          <reference field="3" count="1">
            <x v="5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33"/>
          </reference>
          <reference field="3" count="1">
            <x v="38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34"/>
          </reference>
          <reference field="3" count="1">
            <x v="25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35"/>
          </reference>
          <reference field="3" count="1">
            <x v="20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36"/>
          </reference>
          <reference field="3" count="1">
            <x v="19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7"/>
          </reference>
          <reference field="3" count="1">
            <x v="13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38"/>
          </reference>
          <reference field="3" count="1">
            <x v="17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39"/>
          </reference>
          <reference field="3" count="1">
            <x v="36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40"/>
          </reference>
          <reference field="3" count="1">
            <x v="5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41"/>
          </reference>
          <reference field="3" count="1">
            <x v="62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46"/>
          </reference>
          <reference field="3" count="1">
            <x v="12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47"/>
          </reference>
          <reference field="3" count="1">
            <x v="1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48"/>
          </reference>
          <reference field="3" count="1"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9"/>
          </reference>
          <reference field="3" count="1">
            <x v="9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50"/>
          </reference>
          <reference field="3" count="1">
            <x v="43"/>
          </reference>
        </references>
      </pivotArea>
    </format>
    <format dxfId="110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937-60BA-3E44-99BA-A5C04FB7249D}">
  <dimension ref="A2:CI47"/>
  <sheetViews>
    <sheetView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2" sqref="Q2"/>
    </sheetView>
  </sheetViews>
  <sheetFormatPr baseColWidth="10" defaultColWidth="14" defaultRowHeight="12" x14ac:dyDescent="0.15"/>
  <cols>
    <col min="1" max="1" width="34.19921875" customWidth="1"/>
    <col min="2" max="2" width="11.3984375" bestFit="1" customWidth="1"/>
    <col min="3" max="23" width="22.796875" bestFit="1" customWidth="1"/>
  </cols>
  <sheetData>
    <row r="2" spans="1:87" x14ac:dyDescent="0.15">
      <c r="A2" s="24" t="s">
        <v>77</v>
      </c>
      <c r="B2" t="s">
        <v>146</v>
      </c>
    </row>
    <row r="4" spans="1:87" ht="26" x14ac:dyDescent="0.15">
      <c r="A4" s="36" t="s">
        <v>147</v>
      </c>
      <c r="B4" s="31"/>
      <c r="C4" s="24" t="s">
        <v>74</v>
      </c>
      <c r="D4" s="24" t="s">
        <v>2</v>
      </c>
    </row>
    <row r="5" spans="1:87" x14ac:dyDescent="0.15">
      <c r="A5" s="31"/>
      <c r="B5" s="31"/>
      <c r="C5" t="s">
        <v>5</v>
      </c>
      <c r="D5" t="s">
        <v>123</v>
      </c>
      <c r="E5" t="s">
        <v>124</v>
      </c>
      <c r="F5" t="s">
        <v>125</v>
      </c>
      <c r="G5" t="s">
        <v>126</v>
      </c>
      <c r="H5" t="s">
        <v>16</v>
      </c>
      <c r="I5" t="s">
        <v>127</v>
      </c>
      <c r="J5" t="s">
        <v>128</v>
      </c>
      <c r="K5" t="s">
        <v>137</v>
      </c>
      <c r="L5" t="s">
        <v>138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139</v>
      </c>
      <c r="V5" t="s">
        <v>140</v>
      </c>
      <c r="W5" t="s">
        <v>51</v>
      </c>
    </row>
    <row r="6" spans="1:87" s="38" customFormat="1" ht="136" customHeight="1" x14ac:dyDescent="0.15">
      <c r="A6" s="37" t="s">
        <v>72</v>
      </c>
      <c r="B6" s="37" t="s">
        <v>73</v>
      </c>
      <c r="C6" s="38" t="s">
        <v>6</v>
      </c>
      <c r="D6" s="38" t="s">
        <v>8</v>
      </c>
      <c r="E6" s="38" t="s">
        <v>45</v>
      </c>
      <c r="F6" s="38" t="s">
        <v>141</v>
      </c>
      <c r="G6" s="38" t="s">
        <v>150</v>
      </c>
      <c r="H6" s="38" t="s">
        <v>17</v>
      </c>
      <c r="I6" s="38" t="s">
        <v>18</v>
      </c>
      <c r="J6" s="38" t="s">
        <v>19</v>
      </c>
      <c r="K6" s="38" t="s">
        <v>37</v>
      </c>
      <c r="L6" s="38" t="s">
        <v>39</v>
      </c>
      <c r="M6" s="38" t="s">
        <v>20</v>
      </c>
      <c r="N6" s="38" t="s">
        <v>22</v>
      </c>
      <c r="O6" s="38" t="s">
        <v>47</v>
      </c>
      <c r="P6" s="38" t="s">
        <v>25</v>
      </c>
      <c r="Q6" s="38" t="s">
        <v>27</v>
      </c>
      <c r="R6" s="38" t="s">
        <v>29</v>
      </c>
      <c r="S6" s="38" t="s">
        <v>142</v>
      </c>
      <c r="T6" s="38" t="s">
        <v>143</v>
      </c>
      <c r="U6" s="38" t="s">
        <v>141</v>
      </c>
      <c r="V6" s="38" t="s">
        <v>80</v>
      </c>
      <c r="W6" s="38" t="s">
        <v>52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</row>
    <row r="7" spans="1:87" x14ac:dyDescent="0.15">
      <c r="A7" t="s">
        <v>79</v>
      </c>
      <c r="B7" s="25">
        <v>955.74</v>
      </c>
      <c r="C7" s="25">
        <v>0.34</v>
      </c>
      <c r="D7" s="25">
        <v>0.34</v>
      </c>
      <c r="E7" s="25">
        <v>0</v>
      </c>
      <c r="F7" s="25">
        <v>0</v>
      </c>
      <c r="G7" s="25"/>
      <c r="H7" s="25">
        <v>0.33940954652939082</v>
      </c>
      <c r="I7" s="25">
        <v>0.31740954652939085</v>
      </c>
      <c r="J7" s="25">
        <v>7.3241676606608491E-2</v>
      </c>
      <c r="K7" s="25">
        <v>0</v>
      </c>
      <c r="L7" s="25">
        <v>0</v>
      </c>
      <c r="M7" s="25">
        <v>0.02</v>
      </c>
      <c r="N7" s="25">
        <v>0.09</v>
      </c>
      <c r="O7" s="25">
        <v>0</v>
      </c>
      <c r="P7" s="25">
        <v>0</v>
      </c>
      <c r="Q7" s="25">
        <v>0.02</v>
      </c>
      <c r="R7" s="25">
        <v>0.02</v>
      </c>
      <c r="S7" s="25">
        <v>0</v>
      </c>
      <c r="T7" s="25">
        <v>9.4167869922782352E-2</v>
      </c>
      <c r="U7" s="25">
        <v>0</v>
      </c>
      <c r="V7" s="25">
        <v>2.1999999999999999E-2</v>
      </c>
      <c r="W7" s="25">
        <v>4.9982212735681257E-2</v>
      </c>
    </row>
    <row r="8" spans="1:87" x14ac:dyDescent="0.15">
      <c r="A8" t="s">
        <v>82</v>
      </c>
      <c r="B8" s="25">
        <v>1189.8</v>
      </c>
      <c r="C8" s="25">
        <v>0.34365607665153813</v>
      </c>
      <c r="D8" s="25">
        <v>0.34</v>
      </c>
      <c r="E8" s="25">
        <v>0</v>
      </c>
      <c r="F8" s="25">
        <v>0</v>
      </c>
      <c r="G8" s="25"/>
      <c r="H8" s="25">
        <v>0.35690502605479907</v>
      </c>
      <c r="I8" s="25">
        <v>0.3349050260547991</v>
      </c>
      <c r="J8" s="25">
        <v>0.1176668347621449</v>
      </c>
      <c r="K8" s="25">
        <v>0</v>
      </c>
      <c r="L8" s="25">
        <v>0</v>
      </c>
      <c r="M8" s="25">
        <v>0.02</v>
      </c>
      <c r="N8" s="25">
        <v>0.09</v>
      </c>
      <c r="O8" s="25">
        <v>0</v>
      </c>
      <c r="P8" s="25">
        <v>0</v>
      </c>
      <c r="Q8" s="25">
        <v>0.02</v>
      </c>
      <c r="R8" s="25">
        <v>0.02</v>
      </c>
      <c r="S8" s="25">
        <v>0</v>
      </c>
      <c r="T8" s="25">
        <v>6.7238191292654237E-2</v>
      </c>
      <c r="U8" s="25">
        <v>0</v>
      </c>
      <c r="V8" s="25">
        <v>2.1999999999999999E-2</v>
      </c>
      <c r="W8" s="25">
        <v>0.5</v>
      </c>
    </row>
    <row r="9" spans="1:87" x14ac:dyDescent="0.15">
      <c r="A9" t="s">
        <v>101</v>
      </c>
      <c r="B9" s="25">
        <v>220.27</v>
      </c>
      <c r="C9" s="25">
        <v>0.33294729195986744</v>
      </c>
      <c r="D9" s="25">
        <v>0.28999999999999998</v>
      </c>
      <c r="E9" s="25">
        <v>0</v>
      </c>
      <c r="F9" s="25">
        <v>0</v>
      </c>
      <c r="G9" s="25"/>
      <c r="H9" s="25">
        <v>0.28549707177554817</v>
      </c>
      <c r="I9" s="25">
        <v>0.26349707177554821</v>
      </c>
      <c r="J9" s="25">
        <v>0</v>
      </c>
      <c r="K9" s="25">
        <v>0</v>
      </c>
      <c r="L9" s="25">
        <v>0</v>
      </c>
      <c r="M9" s="25">
        <v>0.02</v>
      </c>
      <c r="N9" s="25">
        <v>0.09</v>
      </c>
      <c r="O9" s="25">
        <v>0</v>
      </c>
      <c r="P9" s="25">
        <v>0</v>
      </c>
      <c r="Q9" s="25">
        <v>0.02</v>
      </c>
      <c r="R9" s="25">
        <v>0.02</v>
      </c>
      <c r="S9" s="25">
        <v>0</v>
      </c>
      <c r="T9" s="25">
        <v>0.11349707177554819</v>
      </c>
      <c r="U9" s="25">
        <v>0</v>
      </c>
      <c r="V9" s="25">
        <v>2.1999999999999999E-2</v>
      </c>
      <c r="W9" s="25">
        <v>2.7057701911290689E-2</v>
      </c>
    </row>
    <row r="10" spans="1:87" x14ac:dyDescent="0.15">
      <c r="A10" t="s">
        <v>102</v>
      </c>
      <c r="B10" s="25">
        <v>49.2</v>
      </c>
      <c r="C10" s="25">
        <v>0.23991869918699185</v>
      </c>
      <c r="D10" s="25">
        <v>0.17</v>
      </c>
      <c r="E10" s="25">
        <v>0</v>
      </c>
      <c r="F10" s="25">
        <v>0</v>
      </c>
      <c r="G10" s="25"/>
      <c r="H10" s="25">
        <v>0.17200000000000001</v>
      </c>
      <c r="I10" s="25">
        <v>0.15</v>
      </c>
      <c r="J10" s="25">
        <v>0</v>
      </c>
      <c r="K10" s="25">
        <v>0</v>
      </c>
      <c r="L10" s="25">
        <v>0</v>
      </c>
      <c r="M10" s="25">
        <v>0.02</v>
      </c>
      <c r="N10" s="25">
        <v>0.09</v>
      </c>
      <c r="O10" s="25">
        <v>0</v>
      </c>
      <c r="P10" s="25">
        <v>0</v>
      </c>
      <c r="Q10" s="25">
        <v>0.02</v>
      </c>
      <c r="R10" s="25">
        <v>0.02</v>
      </c>
      <c r="S10" s="25">
        <v>0</v>
      </c>
      <c r="T10" s="25">
        <v>0</v>
      </c>
      <c r="U10" s="25">
        <v>0</v>
      </c>
      <c r="V10" s="25">
        <v>2.1999999999999999E-2</v>
      </c>
      <c r="W10" s="25"/>
    </row>
    <row r="11" spans="1:87" x14ac:dyDescent="0.15">
      <c r="A11" t="s">
        <v>103</v>
      </c>
      <c r="B11" s="25">
        <v>138.5</v>
      </c>
      <c r="C11" s="25">
        <v>0.25</v>
      </c>
      <c r="D11" s="25">
        <v>0.25</v>
      </c>
      <c r="E11" s="25">
        <v>0</v>
      </c>
      <c r="F11" s="25">
        <v>0</v>
      </c>
      <c r="G11" s="25"/>
      <c r="H11" s="25">
        <v>0.25142238267148009</v>
      </c>
      <c r="I11" s="25">
        <v>0.22942238267148013</v>
      </c>
      <c r="J11" s="25">
        <v>0</v>
      </c>
      <c r="K11" s="25">
        <v>0</v>
      </c>
      <c r="L11" s="25">
        <v>0</v>
      </c>
      <c r="M11" s="25">
        <v>0.02</v>
      </c>
      <c r="N11" s="25">
        <v>0.09</v>
      </c>
      <c r="O11" s="25">
        <v>0</v>
      </c>
      <c r="P11" s="25">
        <v>0</v>
      </c>
      <c r="Q11" s="25">
        <v>0.02</v>
      </c>
      <c r="R11" s="25">
        <v>0.02</v>
      </c>
      <c r="S11" s="25">
        <v>0</v>
      </c>
      <c r="T11" s="25">
        <v>7.9422382671480149E-2</v>
      </c>
      <c r="U11" s="25">
        <v>0</v>
      </c>
      <c r="V11" s="25">
        <v>2.1999999999999999E-2</v>
      </c>
      <c r="W11" s="25">
        <v>8.9963898916967516E-2</v>
      </c>
    </row>
    <row r="12" spans="1:87" x14ac:dyDescent="0.15">
      <c r="A12" t="s">
        <v>104</v>
      </c>
      <c r="B12" s="25">
        <v>296.7</v>
      </c>
      <c r="C12" s="25">
        <v>0.32</v>
      </c>
      <c r="D12" s="25">
        <v>0.32</v>
      </c>
      <c r="E12" s="25">
        <v>0</v>
      </c>
      <c r="F12" s="25">
        <v>0</v>
      </c>
      <c r="G12" s="25"/>
      <c r="H12" s="25">
        <v>0.32029794405123019</v>
      </c>
      <c r="I12" s="25">
        <v>0.29829794405123017</v>
      </c>
      <c r="J12" s="25">
        <v>3.033367037411527E-2</v>
      </c>
      <c r="K12" s="25">
        <v>0</v>
      </c>
      <c r="L12" s="25">
        <v>0</v>
      </c>
      <c r="M12" s="25">
        <v>0.02</v>
      </c>
      <c r="N12" s="25">
        <v>0.09</v>
      </c>
      <c r="O12" s="25">
        <v>0</v>
      </c>
      <c r="P12" s="25">
        <v>0</v>
      </c>
      <c r="Q12" s="25">
        <v>0.02</v>
      </c>
      <c r="R12" s="25">
        <v>0.02</v>
      </c>
      <c r="S12" s="25">
        <v>0</v>
      </c>
      <c r="T12" s="25">
        <v>0.11796427367711494</v>
      </c>
      <c r="U12" s="25">
        <v>0</v>
      </c>
      <c r="V12" s="25">
        <v>2.1999999999999999E-2</v>
      </c>
      <c r="W12" s="25">
        <v>7.0037074486012818E-2</v>
      </c>
    </row>
    <row r="13" spans="1:87" x14ac:dyDescent="0.15">
      <c r="A13" t="s">
        <v>105</v>
      </c>
      <c r="B13" s="25">
        <v>284.3</v>
      </c>
      <c r="C13" s="25">
        <v>0.32</v>
      </c>
      <c r="D13" s="25">
        <v>0.32</v>
      </c>
      <c r="E13" s="25">
        <v>0</v>
      </c>
      <c r="F13" s="25">
        <v>0</v>
      </c>
      <c r="G13" s="25"/>
      <c r="H13" s="25">
        <v>0.31973126978543787</v>
      </c>
      <c r="I13" s="25">
        <v>0.2977312697854379</v>
      </c>
      <c r="J13" s="25">
        <v>2.8139289482940553E-2</v>
      </c>
      <c r="K13" s="25">
        <v>0</v>
      </c>
      <c r="L13" s="25">
        <v>0</v>
      </c>
      <c r="M13" s="25">
        <v>0.02</v>
      </c>
      <c r="N13" s="25">
        <v>0.09</v>
      </c>
      <c r="O13" s="25">
        <v>0</v>
      </c>
      <c r="P13" s="25">
        <v>0</v>
      </c>
      <c r="Q13" s="25">
        <v>0.02</v>
      </c>
      <c r="R13" s="25">
        <v>0.02</v>
      </c>
      <c r="S13" s="25">
        <v>0</v>
      </c>
      <c r="T13" s="25">
        <v>0.11959198030249736</v>
      </c>
      <c r="U13" s="25">
        <v>0</v>
      </c>
      <c r="V13" s="25">
        <v>2.1999999999999999E-2</v>
      </c>
      <c r="W13" s="25">
        <v>6.9961308476960957E-2</v>
      </c>
    </row>
    <row r="14" spans="1:87" x14ac:dyDescent="0.15">
      <c r="A14" t="s">
        <v>106</v>
      </c>
      <c r="B14" s="25">
        <v>182.6</v>
      </c>
      <c r="C14" s="25">
        <v>0.35999999999999993</v>
      </c>
      <c r="D14" s="25">
        <v>0.36</v>
      </c>
      <c r="E14" s="25">
        <v>0</v>
      </c>
      <c r="F14" s="25">
        <v>0</v>
      </c>
      <c r="G14" s="25"/>
      <c r="H14" s="25">
        <v>0.35819934282584887</v>
      </c>
      <c r="I14" s="25">
        <v>0.33619934282584885</v>
      </c>
      <c r="J14" s="25">
        <v>3.2858707557502739E-2</v>
      </c>
      <c r="K14" s="25">
        <v>0</v>
      </c>
      <c r="L14" s="25">
        <v>0</v>
      </c>
      <c r="M14" s="25">
        <v>0.02</v>
      </c>
      <c r="N14" s="25">
        <v>0.09</v>
      </c>
      <c r="O14" s="25">
        <v>0</v>
      </c>
      <c r="P14" s="25">
        <v>0</v>
      </c>
      <c r="Q14" s="25">
        <v>0.02</v>
      </c>
      <c r="R14" s="25">
        <v>0.02</v>
      </c>
      <c r="S14" s="25">
        <v>0</v>
      </c>
      <c r="T14" s="25">
        <v>0.15334063526834613</v>
      </c>
      <c r="U14" s="25">
        <v>0</v>
      </c>
      <c r="V14" s="25">
        <v>2.1999999999999999E-2</v>
      </c>
      <c r="W14" s="25">
        <v>7.0043811610076667E-2</v>
      </c>
    </row>
    <row r="15" spans="1:87" x14ac:dyDescent="0.15">
      <c r="A15" t="s">
        <v>83</v>
      </c>
      <c r="B15" s="25">
        <v>533.9</v>
      </c>
      <c r="C15" s="25">
        <v>0.38</v>
      </c>
      <c r="D15" s="25">
        <v>0.38</v>
      </c>
      <c r="E15" s="25">
        <v>0</v>
      </c>
      <c r="F15" s="25">
        <v>0</v>
      </c>
      <c r="G15" s="25"/>
      <c r="H15" s="25">
        <v>0.3780310919647874</v>
      </c>
      <c r="I15" s="25">
        <v>0.35603109196478738</v>
      </c>
      <c r="J15" s="25">
        <v>0.11238059561715677</v>
      </c>
      <c r="K15" s="25">
        <v>0</v>
      </c>
      <c r="L15" s="25">
        <v>0</v>
      </c>
      <c r="M15" s="25">
        <v>0.02</v>
      </c>
      <c r="N15" s="25">
        <v>0.09</v>
      </c>
      <c r="O15" s="25">
        <v>0</v>
      </c>
      <c r="P15" s="25">
        <v>0</v>
      </c>
      <c r="Q15" s="25">
        <v>0.02</v>
      </c>
      <c r="R15" s="25">
        <v>0.02</v>
      </c>
      <c r="S15" s="25">
        <v>0</v>
      </c>
      <c r="T15" s="25">
        <v>9.3650496347630646E-2</v>
      </c>
      <c r="U15" s="25">
        <v>0</v>
      </c>
      <c r="V15" s="25">
        <v>2.1999999999999999E-2</v>
      </c>
      <c r="W15" s="25">
        <v>5.0046825248173818E-2</v>
      </c>
    </row>
    <row r="16" spans="1:87" x14ac:dyDescent="0.15">
      <c r="A16" t="s">
        <v>84</v>
      </c>
      <c r="B16" s="25">
        <v>1511.9</v>
      </c>
      <c r="C16" s="25">
        <v>0.43911435941530524</v>
      </c>
      <c r="D16" s="25">
        <v>0.43</v>
      </c>
      <c r="E16" s="25">
        <v>0</v>
      </c>
      <c r="F16" s="25">
        <v>0</v>
      </c>
      <c r="G16" s="25"/>
      <c r="H16" s="25">
        <v>0.42995356835769555</v>
      </c>
      <c r="I16" s="25">
        <v>0.40795356835769558</v>
      </c>
      <c r="J16" s="25">
        <v>0.19181162775315827</v>
      </c>
      <c r="K16" s="25">
        <v>0</v>
      </c>
      <c r="L16" s="25">
        <v>0</v>
      </c>
      <c r="M16" s="25">
        <v>0.02</v>
      </c>
      <c r="N16" s="25">
        <v>0.09</v>
      </c>
      <c r="O16" s="25">
        <v>0</v>
      </c>
      <c r="P16" s="25">
        <v>0</v>
      </c>
      <c r="Q16" s="25">
        <v>0.02</v>
      </c>
      <c r="R16" s="25">
        <v>0.02</v>
      </c>
      <c r="S16" s="25">
        <v>0</v>
      </c>
      <c r="T16" s="25">
        <v>6.6141940604537333E-2</v>
      </c>
      <c r="U16" s="25">
        <v>0</v>
      </c>
      <c r="V16" s="25">
        <v>2.1999999999999999E-2</v>
      </c>
      <c r="W16" s="25">
        <v>4.7873536609564116E-2</v>
      </c>
    </row>
    <row r="17" spans="1:23" x14ac:dyDescent="0.15">
      <c r="A17" t="s">
        <v>85</v>
      </c>
      <c r="B17" s="25">
        <v>563</v>
      </c>
      <c r="C17" s="25">
        <v>0.38</v>
      </c>
      <c r="D17" s="25">
        <v>0.38</v>
      </c>
      <c r="E17" s="25">
        <v>0</v>
      </c>
      <c r="F17" s="25">
        <v>0</v>
      </c>
      <c r="G17" s="25"/>
      <c r="H17" s="25">
        <v>0.37626287744227349</v>
      </c>
      <c r="I17" s="25">
        <v>0.35426287744227353</v>
      </c>
      <c r="J17" s="25">
        <v>0.12433392539964476</v>
      </c>
      <c r="K17" s="25">
        <v>0</v>
      </c>
      <c r="L17" s="25">
        <v>0</v>
      </c>
      <c r="M17" s="25">
        <v>0.02</v>
      </c>
      <c r="N17" s="25">
        <v>0.09</v>
      </c>
      <c r="O17" s="25">
        <v>0</v>
      </c>
      <c r="P17" s="25">
        <v>0</v>
      </c>
      <c r="Q17" s="25">
        <v>0.02</v>
      </c>
      <c r="R17" s="25">
        <v>0.02</v>
      </c>
      <c r="S17" s="25">
        <v>0</v>
      </c>
      <c r="T17" s="25">
        <v>7.9928952042628773E-2</v>
      </c>
      <c r="U17" s="25">
        <v>0</v>
      </c>
      <c r="V17" s="25">
        <v>2.1999999999999999E-2</v>
      </c>
      <c r="W17" s="25">
        <v>5.0035523978685617E-2</v>
      </c>
    </row>
    <row r="18" spans="1:23" x14ac:dyDescent="0.15">
      <c r="A18" t="s">
        <v>107</v>
      </c>
      <c r="B18" s="25">
        <v>176.49</v>
      </c>
      <c r="C18" s="25">
        <v>0.36</v>
      </c>
      <c r="D18" s="25">
        <v>0.36</v>
      </c>
      <c r="E18" s="25">
        <v>0</v>
      </c>
      <c r="F18" s="25">
        <v>0</v>
      </c>
      <c r="G18" s="25"/>
      <c r="H18" s="25">
        <v>0.3589794322624511</v>
      </c>
      <c r="I18" s="25">
        <v>0.33697943226245114</v>
      </c>
      <c r="J18" s="25">
        <v>3.9662303813247209E-2</v>
      </c>
      <c r="K18" s="25">
        <v>0</v>
      </c>
      <c r="L18" s="25">
        <v>0</v>
      </c>
      <c r="M18" s="25">
        <v>0.02</v>
      </c>
      <c r="N18" s="25">
        <v>0.09</v>
      </c>
      <c r="O18" s="25">
        <v>0</v>
      </c>
      <c r="P18" s="25">
        <v>0</v>
      </c>
      <c r="Q18" s="25">
        <v>0.02</v>
      </c>
      <c r="R18" s="25">
        <v>0.02</v>
      </c>
      <c r="S18" s="25">
        <v>0</v>
      </c>
      <c r="T18" s="25">
        <v>0.14731712844920392</v>
      </c>
      <c r="U18" s="25">
        <v>0</v>
      </c>
      <c r="V18" s="25">
        <v>2.1999999999999999E-2</v>
      </c>
      <c r="W18" s="25">
        <v>7.0032296447390785E-2</v>
      </c>
    </row>
    <row r="19" spans="1:23" x14ac:dyDescent="0.15">
      <c r="A19" t="s">
        <v>86</v>
      </c>
      <c r="B19" s="25">
        <v>529.79999999999995</v>
      </c>
      <c r="C19" s="25">
        <v>0.38</v>
      </c>
      <c r="D19" s="25">
        <v>0.38</v>
      </c>
      <c r="E19" s="25">
        <v>0</v>
      </c>
      <c r="F19" s="25">
        <v>0</v>
      </c>
      <c r="G19" s="25"/>
      <c r="H19" s="25">
        <v>0.37962551906379766</v>
      </c>
      <c r="I19" s="25">
        <v>0.35762551906379769</v>
      </c>
      <c r="J19" s="25">
        <v>0.11325028312570783</v>
      </c>
      <c r="K19" s="25">
        <v>0</v>
      </c>
      <c r="L19" s="25">
        <v>0</v>
      </c>
      <c r="M19" s="25">
        <v>0.02</v>
      </c>
      <c r="N19" s="25">
        <v>0.09</v>
      </c>
      <c r="O19" s="25">
        <v>0</v>
      </c>
      <c r="P19" s="25">
        <v>0</v>
      </c>
      <c r="Q19" s="25">
        <v>0.02</v>
      </c>
      <c r="R19" s="25">
        <v>0.02</v>
      </c>
      <c r="S19" s="25">
        <v>0</v>
      </c>
      <c r="T19" s="25">
        <v>9.4375235938089858E-2</v>
      </c>
      <c r="U19" s="25">
        <v>0</v>
      </c>
      <c r="V19" s="25">
        <v>2.1999999999999999E-2</v>
      </c>
      <c r="W19" s="25">
        <v>5.0056625141562859E-2</v>
      </c>
    </row>
    <row r="20" spans="1:23" x14ac:dyDescent="0.15">
      <c r="A20" t="s">
        <v>108</v>
      </c>
      <c r="B20" s="25">
        <v>184.4</v>
      </c>
      <c r="C20" s="25">
        <v>0.36</v>
      </c>
      <c r="D20" s="25">
        <v>0.36</v>
      </c>
      <c r="E20" s="25">
        <v>0</v>
      </c>
      <c r="F20" s="25">
        <v>0</v>
      </c>
      <c r="G20" s="25"/>
      <c r="H20" s="25">
        <v>0.36180477223427326</v>
      </c>
      <c r="I20" s="25">
        <v>0.3398047722342733</v>
      </c>
      <c r="J20" s="25">
        <v>4.3383947939262472E-2</v>
      </c>
      <c r="K20" s="25">
        <v>0</v>
      </c>
      <c r="L20" s="25">
        <v>0</v>
      </c>
      <c r="M20" s="25">
        <v>0.02</v>
      </c>
      <c r="N20" s="25">
        <v>0.09</v>
      </c>
      <c r="O20" s="25">
        <v>0</v>
      </c>
      <c r="P20" s="25">
        <v>0</v>
      </c>
      <c r="Q20" s="25">
        <v>0.02</v>
      </c>
      <c r="R20" s="25">
        <v>0.02</v>
      </c>
      <c r="S20" s="25">
        <v>0</v>
      </c>
      <c r="T20" s="25">
        <v>0.14642082429501085</v>
      </c>
      <c r="U20" s="25">
        <v>0</v>
      </c>
      <c r="V20" s="25">
        <v>2.1999999999999999E-2</v>
      </c>
      <c r="W20" s="25">
        <v>7.0065075921908887E-2</v>
      </c>
    </row>
    <row r="21" spans="1:23" x14ac:dyDescent="0.15">
      <c r="A21" t="s">
        <v>109</v>
      </c>
      <c r="B21" s="25">
        <v>181.3</v>
      </c>
      <c r="C21" s="25">
        <v>0.36</v>
      </c>
      <c r="D21" s="25">
        <v>0.36</v>
      </c>
      <c r="E21" s="25">
        <v>0</v>
      </c>
      <c r="F21" s="25">
        <v>0</v>
      </c>
      <c r="G21" s="25"/>
      <c r="H21" s="25">
        <v>0.35953447324875892</v>
      </c>
      <c r="I21" s="25">
        <v>0.33753447324875896</v>
      </c>
      <c r="J21" s="25">
        <v>4.4125758411472697E-2</v>
      </c>
      <c r="K21" s="25">
        <v>0</v>
      </c>
      <c r="L21" s="25">
        <v>0</v>
      </c>
      <c r="M21" s="25">
        <v>0.02</v>
      </c>
      <c r="N21" s="25">
        <v>0.09</v>
      </c>
      <c r="O21" s="25">
        <v>0</v>
      </c>
      <c r="P21" s="25">
        <v>0</v>
      </c>
      <c r="Q21" s="25">
        <v>0.02</v>
      </c>
      <c r="R21" s="25">
        <v>0.02</v>
      </c>
      <c r="S21" s="25">
        <v>0</v>
      </c>
      <c r="T21" s="25">
        <v>0.14340871483728626</v>
      </c>
      <c r="U21" s="25">
        <v>0</v>
      </c>
      <c r="V21" s="25">
        <v>2.1999999999999999E-2</v>
      </c>
      <c r="W21" s="25">
        <v>6.9994484280198555E-2</v>
      </c>
    </row>
    <row r="22" spans="1:23" x14ac:dyDescent="0.15">
      <c r="A22" t="s">
        <v>110</v>
      </c>
      <c r="B22" s="25">
        <v>175.7</v>
      </c>
      <c r="C22" s="25">
        <v>0.35</v>
      </c>
      <c r="D22" s="25">
        <v>0.35</v>
      </c>
      <c r="E22" s="25">
        <v>0</v>
      </c>
      <c r="F22" s="25">
        <v>0</v>
      </c>
      <c r="G22" s="25"/>
      <c r="H22" s="25">
        <v>0.34843710870802508</v>
      </c>
      <c r="I22" s="25">
        <v>0.32643710870802506</v>
      </c>
      <c r="J22" s="25">
        <v>1.707455890722823E-2</v>
      </c>
      <c r="K22" s="25">
        <v>0</v>
      </c>
      <c r="L22" s="25">
        <v>0</v>
      </c>
      <c r="M22" s="25">
        <v>0.02</v>
      </c>
      <c r="N22" s="25">
        <v>0.09</v>
      </c>
      <c r="O22" s="25">
        <v>0</v>
      </c>
      <c r="P22" s="25">
        <v>0</v>
      </c>
      <c r="Q22" s="25">
        <v>0.02</v>
      </c>
      <c r="R22" s="25">
        <v>0.02</v>
      </c>
      <c r="S22" s="25">
        <v>0</v>
      </c>
      <c r="T22" s="25">
        <v>0.15936254980079681</v>
      </c>
      <c r="U22" s="25">
        <v>0</v>
      </c>
      <c r="V22" s="25">
        <v>2.1999999999999999E-2</v>
      </c>
      <c r="W22" s="25">
        <v>7.0005691519635746E-2</v>
      </c>
    </row>
    <row r="23" spans="1:23" x14ac:dyDescent="0.15">
      <c r="A23" t="s">
        <v>111</v>
      </c>
      <c r="B23" s="25">
        <v>183.8</v>
      </c>
      <c r="C23" s="25">
        <v>0.36</v>
      </c>
      <c r="D23" s="25">
        <v>0.36</v>
      </c>
      <c r="E23" s="25">
        <v>0</v>
      </c>
      <c r="F23" s="25">
        <v>0</v>
      </c>
      <c r="G23" s="25"/>
      <c r="H23" s="25">
        <v>0.36242437431991298</v>
      </c>
      <c r="I23" s="25">
        <v>0.34042437431991296</v>
      </c>
      <c r="J23" s="25">
        <v>4.3525571273122954E-2</v>
      </c>
      <c r="K23" s="25">
        <v>0</v>
      </c>
      <c r="L23" s="25">
        <v>0</v>
      </c>
      <c r="M23" s="25">
        <v>0.02</v>
      </c>
      <c r="N23" s="25">
        <v>0.09</v>
      </c>
      <c r="O23" s="25">
        <v>0</v>
      </c>
      <c r="P23" s="25">
        <v>0</v>
      </c>
      <c r="Q23" s="25">
        <v>0.02</v>
      </c>
      <c r="R23" s="25">
        <v>0.02</v>
      </c>
      <c r="S23" s="25">
        <v>0</v>
      </c>
      <c r="T23" s="25">
        <v>0.14689880304678998</v>
      </c>
      <c r="U23" s="25">
        <v>0</v>
      </c>
      <c r="V23" s="25">
        <v>2.1999999999999999E-2</v>
      </c>
      <c r="W23" s="25">
        <v>6.9967355821545146E-2</v>
      </c>
    </row>
    <row r="24" spans="1:23" x14ac:dyDescent="0.15">
      <c r="A24" t="s">
        <v>87</v>
      </c>
      <c r="B24" s="25">
        <v>657.76</v>
      </c>
      <c r="C24" s="25">
        <v>0.35956640720019462</v>
      </c>
      <c r="D24" s="25">
        <v>0.34</v>
      </c>
      <c r="E24" s="25">
        <v>0</v>
      </c>
      <c r="F24" s="25">
        <v>0</v>
      </c>
      <c r="G24" s="25"/>
      <c r="H24" s="25">
        <v>0.33923424957431286</v>
      </c>
      <c r="I24" s="25">
        <v>0.31723424957431284</v>
      </c>
      <c r="J24" s="25">
        <v>9.1218681585988809E-2</v>
      </c>
      <c r="K24" s="25">
        <v>0</v>
      </c>
      <c r="L24" s="25">
        <v>0</v>
      </c>
      <c r="M24" s="25">
        <v>0.02</v>
      </c>
      <c r="N24" s="25">
        <v>0.09</v>
      </c>
      <c r="O24" s="25">
        <v>0</v>
      </c>
      <c r="P24" s="25">
        <v>0</v>
      </c>
      <c r="Q24" s="25">
        <v>0.02</v>
      </c>
      <c r="R24" s="25">
        <v>0.02</v>
      </c>
      <c r="S24" s="25">
        <v>0</v>
      </c>
      <c r="T24" s="25">
        <v>7.6015567988324012E-2</v>
      </c>
      <c r="U24" s="25">
        <v>0</v>
      </c>
      <c r="V24" s="25">
        <v>2.1999999999999999E-2</v>
      </c>
      <c r="W24" s="25">
        <v>4.5366090975431768E-2</v>
      </c>
    </row>
    <row r="25" spans="1:23" x14ac:dyDescent="0.15">
      <c r="A25" t="s">
        <v>112</v>
      </c>
      <c r="B25" s="25">
        <v>132.36000000000001</v>
      </c>
      <c r="C25" s="25">
        <v>0.34003626473254767</v>
      </c>
      <c r="D25" s="25">
        <v>0.27</v>
      </c>
      <c r="E25" s="25">
        <v>0</v>
      </c>
      <c r="F25" s="25">
        <v>0</v>
      </c>
      <c r="G25" s="25"/>
      <c r="H25" s="25">
        <v>0.27021698398307642</v>
      </c>
      <c r="I25" s="25">
        <v>0.24821698398307643</v>
      </c>
      <c r="J25" s="25">
        <v>0</v>
      </c>
      <c r="K25" s="25">
        <v>0</v>
      </c>
      <c r="L25" s="25">
        <v>0</v>
      </c>
      <c r="M25" s="25">
        <v>0.02</v>
      </c>
      <c r="N25" s="25">
        <v>0.09</v>
      </c>
      <c r="O25" s="25">
        <v>0</v>
      </c>
      <c r="P25" s="25">
        <v>0</v>
      </c>
      <c r="Q25" s="25">
        <v>0.02</v>
      </c>
      <c r="R25" s="25">
        <v>0.02</v>
      </c>
      <c r="S25" s="25">
        <v>0</v>
      </c>
      <c r="T25" s="25">
        <v>9.8216983983076447E-2</v>
      </c>
      <c r="U25" s="25">
        <v>0</v>
      </c>
      <c r="V25" s="25">
        <v>2.1999999999999999E-2</v>
      </c>
      <c r="W25" s="25"/>
    </row>
    <row r="26" spans="1:23" x14ac:dyDescent="0.15">
      <c r="A26" t="s">
        <v>113</v>
      </c>
      <c r="B26" s="25">
        <v>1289.7</v>
      </c>
      <c r="C26" s="25">
        <v>0.27</v>
      </c>
      <c r="D26" s="25">
        <v>0.27</v>
      </c>
      <c r="E26" s="25">
        <v>0</v>
      </c>
      <c r="F26" s="25">
        <v>0</v>
      </c>
      <c r="G26" s="25"/>
      <c r="H26" s="25">
        <v>0.2727986353415523</v>
      </c>
      <c r="I26" s="25">
        <v>0.25079863534155233</v>
      </c>
      <c r="J26" s="25">
        <v>0</v>
      </c>
      <c r="K26" s="25">
        <v>0</v>
      </c>
      <c r="L26" s="25">
        <v>0</v>
      </c>
      <c r="M26" s="25">
        <v>0.02</v>
      </c>
      <c r="N26" s="25">
        <v>0.09</v>
      </c>
      <c r="O26" s="25">
        <v>0</v>
      </c>
      <c r="P26" s="25">
        <v>0</v>
      </c>
      <c r="Q26" s="25">
        <v>0.02</v>
      </c>
      <c r="R26" s="25">
        <v>0.02</v>
      </c>
      <c r="S26" s="25">
        <v>0</v>
      </c>
      <c r="T26" s="25">
        <v>0.1007986353415523</v>
      </c>
      <c r="U26" s="25">
        <v>0</v>
      </c>
      <c r="V26" s="25">
        <v>2.1999999999999999E-2</v>
      </c>
      <c r="W26" s="25">
        <v>5.0050399317670774E-2</v>
      </c>
    </row>
    <row r="27" spans="1:23" x14ac:dyDescent="0.15">
      <c r="A27" t="s">
        <v>114</v>
      </c>
      <c r="B27" s="25">
        <v>223.7</v>
      </c>
      <c r="C27" s="25">
        <v>0.36006705409029949</v>
      </c>
      <c r="D27" s="25">
        <v>0.31</v>
      </c>
      <c r="E27" s="25">
        <v>0</v>
      </c>
      <c r="F27" s="25">
        <v>0</v>
      </c>
      <c r="G27" s="25"/>
      <c r="H27" s="25">
        <v>0.30610818059901657</v>
      </c>
      <c r="I27" s="25">
        <v>0.28410818059901655</v>
      </c>
      <c r="J27" s="25">
        <v>0</v>
      </c>
      <c r="K27" s="25">
        <v>0</v>
      </c>
      <c r="L27" s="25">
        <v>0</v>
      </c>
      <c r="M27" s="25">
        <v>0.02</v>
      </c>
      <c r="N27" s="25">
        <v>0.09</v>
      </c>
      <c r="O27" s="25">
        <v>0</v>
      </c>
      <c r="P27" s="25">
        <v>0</v>
      </c>
      <c r="Q27" s="25">
        <v>0.02</v>
      </c>
      <c r="R27" s="25">
        <v>0.02</v>
      </c>
      <c r="S27" s="25">
        <v>0</v>
      </c>
      <c r="T27" s="25">
        <v>0.13410818059901655</v>
      </c>
      <c r="U27" s="25">
        <v>0</v>
      </c>
      <c r="V27" s="25">
        <v>2.1999999999999999E-2</v>
      </c>
      <c r="W27" s="25">
        <v>4.4970943227536885E-2</v>
      </c>
    </row>
    <row r="28" spans="1:23" x14ac:dyDescent="0.15">
      <c r="A28" t="s">
        <v>115</v>
      </c>
      <c r="B28" s="25">
        <v>118.6</v>
      </c>
      <c r="C28" s="25">
        <v>0.34389544688026985</v>
      </c>
      <c r="D28" s="25">
        <v>0.31</v>
      </c>
      <c r="E28" s="25">
        <v>0</v>
      </c>
      <c r="F28" s="25">
        <v>0</v>
      </c>
      <c r="G28" s="25"/>
      <c r="H28" s="25">
        <v>0.30690725126475549</v>
      </c>
      <c r="I28" s="25">
        <v>0.28490725126475547</v>
      </c>
      <c r="J28" s="25">
        <v>0</v>
      </c>
      <c r="K28" s="25">
        <v>0</v>
      </c>
      <c r="L28" s="25">
        <v>0</v>
      </c>
      <c r="M28" s="25">
        <v>0.02</v>
      </c>
      <c r="N28" s="25">
        <v>0.09</v>
      </c>
      <c r="O28" s="25">
        <v>0</v>
      </c>
      <c r="P28" s="25">
        <v>0</v>
      </c>
      <c r="Q28" s="25">
        <v>0.02</v>
      </c>
      <c r="R28" s="25">
        <v>0.02</v>
      </c>
      <c r="S28" s="25">
        <v>0</v>
      </c>
      <c r="T28" s="25">
        <v>0.13490725126475547</v>
      </c>
      <c r="U28" s="25">
        <v>0</v>
      </c>
      <c r="V28" s="25">
        <v>2.1999999999999999E-2</v>
      </c>
      <c r="W28" s="25">
        <v>5.3035413153457001E-2</v>
      </c>
    </row>
    <row r="29" spans="1:23" x14ac:dyDescent="0.15">
      <c r="A29" t="s">
        <v>88</v>
      </c>
      <c r="B29" s="25">
        <v>1620.4</v>
      </c>
      <c r="C29" s="25">
        <v>0.35267588249814857</v>
      </c>
      <c r="D29" s="25">
        <v>0.34</v>
      </c>
      <c r="E29" s="25">
        <v>0</v>
      </c>
      <c r="F29" s="25">
        <v>0</v>
      </c>
      <c r="G29" s="25"/>
      <c r="H29" s="25">
        <v>0.33862552456183664</v>
      </c>
      <c r="I29" s="25">
        <v>0.31662552456183662</v>
      </c>
      <c r="J29" s="25">
        <v>0.10491236731671191</v>
      </c>
      <c r="K29" s="25">
        <v>0</v>
      </c>
      <c r="L29" s="25">
        <v>0</v>
      </c>
      <c r="M29" s="25">
        <v>0.02</v>
      </c>
      <c r="N29" s="25">
        <v>0.09</v>
      </c>
      <c r="O29" s="25">
        <v>0</v>
      </c>
      <c r="P29" s="25">
        <v>0</v>
      </c>
      <c r="Q29" s="25">
        <v>0.02</v>
      </c>
      <c r="R29" s="25">
        <v>0.02</v>
      </c>
      <c r="S29" s="25">
        <v>0</v>
      </c>
      <c r="T29" s="25">
        <v>6.1713157245124654E-2</v>
      </c>
      <c r="U29" s="25">
        <v>0</v>
      </c>
      <c r="V29" s="25">
        <v>2.1999999999999999E-2</v>
      </c>
      <c r="W29" s="25">
        <v>4.704393976795853E-2</v>
      </c>
    </row>
    <row r="30" spans="1:23" x14ac:dyDescent="0.15">
      <c r="A30" t="s">
        <v>89</v>
      </c>
      <c r="B30" s="25">
        <v>2297.9</v>
      </c>
      <c r="C30" s="25">
        <v>0.34952173723834806</v>
      </c>
      <c r="D30" s="25">
        <v>0.34</v>
      </c>
      <c r="E30" s="25">
        <v>0</v>
      </c>
      <c r="F30" s="25">
        <v>0</v>
      </c>
      <c r="G30" s="25"/>
      <c r="H30" s="25">
        <v>0.34172017929413812</v>
      </c>
      <c r="I30" s="25">
        <v>0.3197201792941381</v>
      </c>
      <c r="J30" s="25">
        <v>0.12620218460333346</v>
      </c>
      <c r="K30" s="25">
        <v>0</v>
      </c>
      <c r="L30" s="25">
        <v>0</v>
      </c>
      <c r="M30" s="25">
        <v>0.02</v>
      </c>
      <c r="N30" s="25">
        <v>0.09</v>
      </c>
      <c r="O30" s="25">
        <v>0</v>
      </c>
      <c r="P30" s="25">
        <v>0</v>
      </c>
      <c r="Q30" s="25">
        <v>0.02</v>
      </c>
      <c r="R30" s="25">
        <v>0.02</v>
      </c>
      <c r="S30" s="25">
        <v>0</v>
      </c>
      <c r="T30" s="25">
        <v>4.3517994690804647E-2</v>
      </c>
      <c r="U30" s="25">
        <v>0</v>
      </c>
      <c r="V30" s="25">
        <v>2.1999999999999999E-2</v>
      </c>
      <c r="W30" s="25">
        <v>6.6839288045606862E-2</v>
      </c>
    </row>
    <row r="31" spans="1:23" x14ac:dyDescent="0.15">
      <c r="A31" t="s">
        <v>116</v>
      </c>
      <c r="B31" s="25">
        <v>1161.5</v>
      </c>
      <c r="C31" s="25">
        <v>0.27</v>
      </c>
      <c r="D31" s="25">
        <v>0.27</v>
      </c>
      <c r="E31" s="25">
        <v>0</v>
      </c>
      <c r="F31" s="25">
        <v>0</v>
      </c>
      <c r="G31" s="25"/>
      <c r="H31" s="25">
        <v>0.26670512268618168</v>
      </c>
      <c r="I31" s="25">
        <v>0.24470512268618169</v>
      </c>
      <c r="J31" s="25">
        <v>0</v>
      </c>
      <c r="K31" s="25">
        <v>0</v>
      </c>
      <c r="L31" s="25">
        <v>0</v>
      </c>
      <c r="M31" s="25">
        <v>0.02</v>
      </c>
      <c r="N31" s="25">
        <v>0.09</v>
      </c>
      <c r="O31" s="25">
        <v>0</v>
      </c>
      <c r="P31" s="25">
        <v>0</v>
      </c>
      <c r="Q31" s="25">
        <v>0.02</v>
      </c>
      <c r="R31" s="25">
        <v>0.02</v>
      </c>
      <c r="S31" s="25">
        <v>0</v>
      </c>
      <c r="T31" s="25">
        <v>9.4705122686181656E-2</v>
      </c>
      <c r="U31" s="25">
        <v>0</v>
      </c>
      <c r="V31" s="25">
        <v>2.1999999999999999E-2</v>
      </c>
      <c r="W31" s="25">
        <v>5.003874300473525E-2</v>
      </c>
    </row>
    <row r="32" spans="1:23" x14ac:dyDescent="0.15">
      <c r="A32" t="s">
        <v>90</v>
      </c>
      <c r="B32" s="25">
        <v>1081.42</v>
      </c>
      <c r="C32" s="25">
        <v>0.45</v>
      </c>
      <c r="D32" s="25">
        <v>0.45</v>
      </c>
      <c r="E32" s="25">
        <v>0</v>
      </c>
      <c r="F32" s="25">
        <v>0</v>
      </c>
      <c r="G32" s="25"/>
      <c r="H32" s="25">
        <v>0.45403658153168974</v>
      </c>
      <c r="I32" s="25">
        <v>0.43203658153168978</v>
      </c>
      <c r="J32" s="25">
        <v>0.24504817739638621</v>
      </c>
      <c r="K32" s="25">
        <v>0</v>
      </c>
      <c r="L32" s="25">
        <v>0</v>
      </c>
      <c r="M32" s="25">
        <v>0.02</v>
      </c>
      <c r="N32" s="25">
        <v>0.09</v>
      </c>
      <c r="O32" s="25">
        <v>0</v>
      </c>
      <c r="P32" s="25">
        <v>0</v>
      </c>
      <c r="Q32" s="25">
        <v>0.02</v>
      </c>
      <c r="R32" s="25">
        <v>0.02</v>
      </c>
      <c r="S32" s="25">
        <v>0</v>
      </c>
      <c r="T32" s="25">
        <v>3.6988404135303576E-2</v>
      </c>
      <c r="U32" s="25">
        <v>0</v>
      </c>
      <c r="V32" s="25">
        <v>2.1999999999999999E-2</v>
      </c>
      <c r="W32" s="25">
        <v>7.9987423942593991E-2</v>
      </c>
    </row>
    <row r="33" spans="1:23" x14ac:dyDescent="0.15">
      <c r="A33" t="s">
        <v>117</v>
      </c>
      <c r="B33" s="25">
        <v>233.9</v>
      </c>
      <c r="C33" s="25">
        <v>0.37067977768277038</v>
      </c>
      <c r="D33" s="25">
        <v>0.28000000000000003</v>
      </c>
      <c r="E33" s="25">
        <v>0</v>
      </c>
      <c r="F33" s="25">
        <v>0</v>
      </c>
      <c r="G33" s="25"/>
      <c r="H33" s="25">
        <v>0.27888328345446767</v>
      </c>
      <c r="I33" s="25">
        <v>0.2568832834544677</v>
      </c>
      <c r="J33" s="25">
        <v>2.1376656690893545E-2</v>
      </c>
      <c r="K33" s="25">
        <v>0</v>
      </c>
      <c r="L33" s="25">
        <v>0</v>
      </c>
      <c r="M33" s="25">
        <v>0.02</v>
      </c>
      <c r="N33" s="25">
        <v>0.09</v>
      </c>
      <c r="O33" s="25">
        <v>0</v>
      </c>
      <c r="P33" s="25">
        <v>0</v>
      </c>
      <c r="Q33" s="25">
        <v>0.02</v>
      </c>
      <c r="R33" s="25">
        <v>0.02</v>
      </c>
      <c r="S33" s="25">
        <v>0</v>
      </c>
      <c r="T33" s="25">
        <v>8.5506626763574178E-2</v>
      </c>
      <c r="U33" s="25">
        <v>0</v>
      </c>
      <c r="V33" s="25">
        <v>2.1999999999999999E-2</v>
      </c>
      <c r="W33" s="25">
        <v>2.4668661821291148E-2</v>
      </c>
    </row>
    <row r="34" spans="1:23" x14ac:dyDescent="0.15">
      <c r="A34" t="s">
        <v>91</v>
      </c>
      <c r="B34" s="25">
        <v>209.4</v>
      </c>
      <c r="C34" s="25">
        <v>0.51</v>
      </c>
      <c r="D34" s="25">
        <v>0.51</v>
      </c>
      <c r="E34" s="25">
        <v>0</v>
      </c>
      <c r="F34" s="25">
        <v>0</v>
      </c>
      <c r="G34" s="25"/>
      <c r="H34" s="25">
        <v>0.50628844317096477</v>
      </c>
      <c r="I34" s="25">
        <v>0.4842884431709647</v>
      </c>
      <c r="J34" s="25">
        <v>0.27220630372492838</v>
      </c>
      <c r="K34" s="25">
        <v>0</v>
      </c>
      <c r="L34" s="25">
        <v>0</v>
      </c>
      <c r="M34" s="25">
        <v>0.02</v>
      </c>
      <c r="N34" s="25">
        <v>0.09</v>
      </c>
      <c r="O34" s="25">
        <v>0</v>
      </c>
      <c r="P34" s="25">
        <v>0</v>
      </c>
      <c r="Q34" s="25">
        <v>0.02</v>
      </c>
      <c r="R34" s="25">
        <v>0.02</v>
      </c>
      <c r="S34" s="25">
        <v>0</v>
      </c>
      <c r="T34" s="25">
        <v>6.2082139446036293E-2</v>
      </c>
      <c r="U34" s="25">
        <v>0</v>
      </c>
      <c r="V34" s="25">
        <v>2.1999999999999999E-2</v>
      </c>
      <c r="W34" s="25">
        <v>0.05</v>
      </c>
    </row>
    <row r="35" spans="1:23" x14ac:dyDescent="0.15">
      <c r="A35" t="s">
        <v>118</v>
      </c>
      <c r="B35" s="25">
        <v>65.8</v>
      </c>
      <c r="C35" s="25">
        <v>0.38</v>
      </c>
      <c r="D35" s="25">
        <v>0.38</v>
      </c>
      <c r="E35" s="25">
        <v>0</v>
      </c>
      <c r="F35" s="25">
        <v>0</v>
      </c>
      <c r="G35" s="25"/>
      <c r="H35" s="25">
        <v>0.38476595744680858</v>
      </c>
      <c r="I35" s="25">
        <v>0.36276595744680856</v>
      </c>
      <c r="J35" s="25">
        <v>0.10638297872340426</v>
      </c>
      <c r="K35" s="25">
        <v>0</v>
      </c>
      <c r="L35" s="25">
        <v>0</v>
      </c>
      <c r="M35" s="25">
        <v>0.02</v>
      </c>
      <c r="N35" s="25">
        <v>0.09</v>
      </c>
      <c r="O35" s="25">
        <v>0</v>
      </c>
      <c r="P35" s="25">
        <v>0</v>
      </c>
      <c r="Q35" s="25">
        <v>0.02</v>
      </c>
      <c r="R35" s="25">
        <v>0.02</v>
      </c>
      <c r="S35" s="25">
        <v>0</v>
      </c>
      <c r="T35" s="25">
        <v>0.10638297872340426</v>
      </c>
      <c r="U35" s="25">
        <v>0</v>
      </c>
      <c r="V35" s="25">
        <v>2.1999999999999999E-2</v>
      </c>
      <c r="W35" s="25">
        <v>6.0030395136778124E-2</v>
      </c>
    </row>
    <row r="36" spans="1:23" x14ac:dyDescent="0.15">
      <c r="A36" t="s">
        <v>92</v>
      </c>
      <c r="B36" s="25">
        <v>569</v>
      </c>
      <c r="C36" s="25">
        <v>0.34</v>
      </c>
      <c r="D36" s="25">
        <v>0.34</v>
      </c>
      <c r="E36" s="25">
        <v>0</v>
      </c>
      <c r="F36" s="25">
        <v>0</v>
      </c>
      <c r="G36" s="25"/>
      <c r="H36" s="25">
        <v>0.34071704745166959</v>
      </c>
      <c r="I36" s="25">
        <v>0.31871704745166957</v>
      </c>
      <c r="J36" s="25">
        <v>0.10720562390158173</v>
      </c>
      <c r="K36" s="25">
        <v>0</v>
      </c>
      <c r="L36" s="25">
        <v>0</v>
      </c>
      <c r="M36" s="25">
        <v>0.02</v>
      </c>
      <c r="N36" s="25">
        <v>0.09</v>
      </c>
      <c r="O36" s="25">
        <v>0</v>
      </c>
      <c r="P36" s="25">
        <v>0</v>
      </c>
      <c r="Q36" s="25">
        <v>0.02</v>
      </c>
      <c r="R36" s="25">
        <v>0.02</v>
      </c>
      <c r="S36" s="25">
        <v>0</v>
      </c>
      <c r="T36" s="25">
        <v>6.1511423550087874E-2</v>
      </c>
      <c r="U36" s="25">
        <v>0</v>
      </c>
      <c r="V36" s="25">
        <v>2.1999999999999999E-2</v>
      </c>
      <c r="W36" s="25">
        <v>5.0035149384885763E-2</v>
      </c>
    </row>
    <row r="37" spans="1:23" x14ac:dyDescent="0.15">
      <c r="A37" t="s">
        <v>119</v>
      </c>
      <c r="B37" s="25">
        <v>105.1</v>
      </c>
      <c r="C37" s="25">
        <v>0.32</v>
      </c>
      <c r="D37" s="25">
        <v>0.32</v>
      </c>
      <c r="E37" s="25">
        <v>0</v>
      </c>
      <c r="F37" s="25">
        <v>0</v>
      </c>
      <c r="G37" s="25"/>
      <c r="H37" s="25">
        <v>0.32423596574690772</v>
      </c>
      <c r="I37" s="25">
        <v>0.30223596574690775</v>
      </c>
      <c r="J37" s="25">
        <v>0</v>
      </c>
      <c r="K37" s="25">
        <v>0</v>
      </c>
      <c r="L37" s="25">
        <v>0</v>
      </c>
      <c r="M37" s="25">
        <v>0.02</v>
      </c>
      <c r="N37" s="25">
        <v>0.09</v>
      </c>
      <c r="O37" s="25">
        <v>0</v>
      </c>
      <c r="P37" s="25">
        <v>0</v>
      </c>
      <c r="Q37" s="25">
        <v>0.02</v>
      </c>
      <c r="R37" s="25">
        <v>0.02</v>
      </c>
      <c r="S37" s="25">
        <v>0</v>
      </c>
      <c r="T37" s="25">
        <v>0.1522359657469077</v>
      </c>
      <c r="U37" s="25">
        <v>0</v>
      </c>
      <c r="V37" s="25">
        <v>2.1999999999999999E-2</v>
      </c>
      <c r="W37" s="25">
        <v>6.9933396764985722E-2</v>
      </c>
    </row>
    <row r="38" spans="1:23" x14ac:dyDescent="0.15">
      <c r="A38" t="s">
        <v>93</v>
      </c>
      <c r="B38" s="25">
        <v>200.6</v>
      </c>
      <c r="C38" s="25">
        <v>0.37509471585244275</v>
      </c>
      <c r="D38" s="25">
        <v>0.34</v>
      </c>
      <c r="E38" s="25">
        <v>0</v>
      </c>
      <c r="F38" s="25">
        <v>0</v>
      </c>
      <c r="G38" s="25"/>
      <c r="H38" s="25">
        <v>0.34149152542372885</v>
      </c>
      <c r="I38" s="25">
        <v>0.31949152542372883</v>
      </c>
      <c r="J38" s="25">
        <v>0.10967098703888335</v>
      </c>
      <c r="K38" s="25">
        <v>0</v>
      </c>
      <c r="L38" s="25">
        <v>0</v>
      </c>
      <c r="M38" s="25">
        <v>0.02</v>
      </c>
      <c r="N38" s="25">
        <v>0.09</v>
      </c>
      <c r="O38" s="25">
        <v>0</v>
      </c>
      <c r="P38" s="25">
        <v>0</v>
      </c>
      <c r="Q38" s="25">
        <v>0.02</v>
      </c>
      <c r="R38" s="25">
        <v>0.02</v>
      </c>
      <c r="S38" s="25">
        <v>0</v>
      </c>
      <c r="T38" s="25">
        <v>5.9820538384845467E-2</v>
      </c>
      <c r="U38" s="25">
        <v>0</v>
      </c>
      <c r="V38" s="25">
        <v>2.1999999999999999E-2</v>
      </c>
      <c r="W38" s="25">
        <v>4.1724825523429709E-2</v>
      </c>
    </row>
    <row r="39" spans="1:23" x14ac:dyDescent="0.15">
      <c r="A39" t="s">
        <v>94</v>
      </c>
      <c r="B39" s="25">
        <v>1176.75</v>
      </c>
      <c r="C39" s="25">
        <v>0.34</v>
      </c>
      <c r="D39" s="25">
        <v>0.34</v>
      </c>
      <c r="E39" s="25">
        <v>0</v>
      </c>
      <c r="F39" s="25">
        <v>0</v>
      </c>
      <c r="G39" s="25"/>
      <c r="H39" s="25">
        <v>0.34195963458678569</v>
      </c>
      <c r="I39" s="25">
        <v>0.31995963458678567</v>
      </c>
      <c r="J39" s="25">
        <v>0.15296367112810708</v>
      </c>
      <c r="K39" s="25">
        <v>0</v>
      </c>
      <c r="L39" s="25">
        <v>0</v>
      </c>
      <c r="M39" s="25">
        <v>0.02</v>
      </c>
      <c r="N39" s="25">
        <v>0.09</v>
      </c>
      <c r="O39" s="25">
        <v>0</v>
      </c>
      <c r="P39" s="25">
        <v>0</v>
      </c>
      <c r="Q39" s="25">
        <v>0.02</v>
      </c>
      <c r="R39" s="25">
        <v>0.02</v>
      </c>
      <c r="S39" s="25">
        <v>0</v>
      </c>
      <c r="T39" s="25">
        <v>1.6995963458678563E-2</v>
      </c>
      <c r="U39" s="25">
        <v>0</v>
      </c>
      <c r="V39" s="25">
        <v>2.1999999999999999E-2</v>
      </c>
      <c r="W39" s="25">
        <v>5.0027618440620349E-2</v>
      </c>
    </row>
    <row r="40" spans="1:23" x14ac:dyDescent="0.15">
      <c r="A40" t="s">
        <v>95</v>
      </c>
      <c r="B40" s="25">
        <v>1463.34</v>
      </c>
      <c r="C40" s="25">
        <v>0.41</v>
      </c>
      <c r="D40" s="25">
        <v>0.41</v>
      </c>
      <c r="E40" s="25">
        <v>0</v>
      </c>
      <c r="F40" s="25">
        <v>0</v>
      </c>
      <c r="G40" s="25"/>
      <c r="H40" s="25">
        <v>0.40776202386321703</v>
      </c>
      <c r="I40" s="25">
        <v>0.38576202386321701</v>
      </c>
      <c r="J40" s="25">
        <v>0.18109256905435511</v>
      </c>
      <c r="K40" s="25">
        <v>0</v>
      </c>
      <c r="L40" s="25">
        <v>0</v>
      </c>
      <c r="M40" s="25">
        <v>0.02</v>
      </c>
      <c r="N40" s="25">
        <v>0.09</v>
      </c>
      <c r="O40" s="25">
        <v>0</v>
      </c>
      <c r="P40" s="25">
        <v>0</v>
      </c>
      <c r="Q40" s="25">
        <v>0.02</v>
      </c>
      <c r="R40" s="25">
        <v>0.02</v>
      </c>
      <c r="S40" s="25">
        <v>0</v>
      </c>
      <c r="T40" s="25">
        <v>5.4669454808861921E-2</v>
      </c>
      <c r="U40" s="25">
        <v>0</v>
      </c>
      <c r="V40" s="25">
        <v>2.1999999999999999E-2</v>
      </c>
      <c r="W40" s="25"/>
    </row>
    <row r="41" spans="1:23" x14ac:dyDescent="0.15">
      <c r="A41" t="s">
        <v>96</v>
      </c>
      <c r="B41" s="25">
        <v>2064.3000000000002</v>
      </c>
      <c r="C41" s="25">
        <v>0.34</v>
      </c>
      <c r="D41" s="25">
        <v>0.34</v>
      </c>
      <c r="E41" s="25">
        <v>0</v>
      </c>
      <c r="F41" s="25">
        <v>0</v>
      </c>
      <c r="G41" s="25"/>
      <c r="H41" s="25">
        <v>0.34154899966090196</v>
      </c>
      <c r="I41" s="25">
        <v>0.31954899966090194</v>
      </c>
      <c r="J41" s="25">
        <v>0.1404834568618902</v>
      </c>
      <c r="K41" s="25">
        <v>0</v>
      </c>
      <c r="L41" s="25">
        <v>0</v>
      </c>
      <c r="M41" s="25">
        <v>0.02</v>
      </c>
      <c r="N41" s="25">
        <v>0.09</v>
      </c>
      <c r="O41" s="25">
        <v>0</v>
      </c>
      <c r="P41" s="25">
        <v>0</v>
      </c>
      <c r="Q41" s="25">
        <v>0.02</v>
      </c>
      <c r="R41" s="25">
        <v>0.02</v>
      </c>
      <c r="S41" s="25">
        <v>0</v>
      </c>
      <c r="T41" s="25">
        <v>2.906554279901177E-2</v>
      </c>
      <c r="U41" s="25">
        <v>0</v>
      </c>
      <c r="V41" s="25">
        <v>2.1999999999999999E-2</v>
      </c>
      <c r="W41" s="25">
        <v>5.0031487671365595E-2</v>
      </c>
    </row>
    <row r="42" spans="1:23" x14ac:dyDescent="0.15">
      <c r="A42" t="s">
        <v>120</v>
      </c>
      <c r="B42" s="25">
        <v>162.30000000000001</v>
      </c>
      <c r="C42" s="25">
        <v>0.32</v>
      </c>
      <c r="D42" s="25">
        <v>0.32</v>
      </c>
      <c r="E42" s="25">
        <v>0</v>
      </c>
      <c r="F42" s="25">
        <v>0</v>
      </c>
      <c r="G42" s="25"/>
      <c r="H42" s="25">
        <v>0.31987430683918672</v>
      </c>
      <c r="I42" s="25">
        <v>0.2978743068391867</v>
      </c>
      <c r="J42" s="25">
        <v>0</v>
      </c>
      <c r="K42" s="25">
        <v>0</v>
      </c>
      <c r="L42" s="25">
        <v>0</v>
      </c>
      <c r="M42" s="25">
        <v>0.02</v>
      </c>
      <c r="N42" s="25">
        <v>0.09</v>
      </c>
      <c r="O42" s="25">
        <v>0</v>
      </c>
      <c r="P42" s="25">
        <v>0</v>
      </c>
      <c r="Q42" s="25">
        <v>0.02</v>
      </c>
      <c r="R42" s="25">
        <v>0.02</v>
      </c>
      <c r="S42" s="25">
        <v>0</v>
      </c>
      <c r="T42" s="25">
        <v>0.14787430683918668</v>
      </c>
      <c r="U42" s="25">
        <v>0</v>
      </c>
      <c r="V42" s="25">
        <v>2.1999999999999999E-2</v>
      </c>
      <c r="W42" s="25">
        <v>6.9993838570548361E-2</v>
      </c>
    </row>
    <row r="43" spans="1:23" x14ac:dyDescent="0.15">
      <c r="A43" t="s">
        <v>97</v>
      </c>
      <c r="B43" s="25">
        <v>2832.6</v>
      </c>
      <c r="C43" s="25">
        <v>0.4</v>
      </c>
      <c r="D43" s="25">
        <v>0.4</v>
      </c>
      <c r="E43" s="25">
        <v>0</v>
      </c>
      <c r="F43" s="25">
        <v>0</v>
      </c>
      <c r="G43" s="25"/>
      <c r="H43" s="25">
        <v>0.40147115724069765</v>
      </c>
      <c r="I43" s="25">
        <v>0.37947115724069763</v>
      </c>
      <c r="J43" s="25">
        <v>0.18357692579255808</v>
      </c>
      <c r="K43" s="25">
        <v>0</v>
      </c>
      <c r="L43" s="25">
        <v>0</v>
      </c>
      <c r="M43" s="25">
        <v>0.02</v>
      </c>
      <c r="N43" s="25">
        <v>0.09</v>
      </c>
      <c r="O43" s="25">
        <v>0</v>
      </c>
      <c r="P43" s="25">
        <v>0</v>
      </c>
      <c r="Q43" s="25">
        <v>0.02</v>
      </c>
      <c r="R43" s="25">
        <v>0.02</v>
      </c>
      <c r="S43" s="25">
        <v>0</v>
      </c>
      <c r="T43" s="25">
        <v>4.5894231448139519E-2</v>
      </c>
      <c r="U43" s="25">
        <v>0</v>
      </c>
      <c r="V43" s="25">
        <v>2.1999999999999999E-2</v>
      </c>
      <c r="W43" s="25">
        <v>5.0052954882440166E-2</v>
      </c>
    </row>
    <row r="44" spans="1:23" x14ac:dyDescent="0.15">
      <c r="A44" t="s">
        <v>98</v>
      </c>
      <c r="B44" s="25">
        <v>1125.5</v>
      </c>
      <c r="C44" s="25">
        <v>0.38730786317192362</v>
      </c>
      <c r="D44" s="25">
        <v>0.37</v>
      </c>
      <c r="E44" s="25">
        <v>0</v>
      </c>
      <c r="F44" s="25">
        <v>0</v>
      </c>
      <c r="G44" s="25"/>
      <c r="H44" s="25">
        <v>0.36746868058640603</v>
      </c>
      <c r="I44" s="25">
        <v>0.34546868058640601</v>
      </c>
      <c r="J44" s="25">
        <v>0.12438916037316748</v>
      </c>
      <c r="K44" s="25">
        <v>0</v>
      </c>
      <c r="L44" s="25">
        <v>0</v>
      </c>
      <c r="M44" s="25">
        <v>0.02</v>
      </c>
      <c r="N44" s="25">
        <v>0.09</v>
      </c>
      <c r="O44" s="25">
        <v>0</v>
      </c>
      <c r="P44" s="25">
        <v>0</v>
      </c>
      <c r="Q44" s="25">
        <v>0.02</v>
      </c>
      <c r="R44" s="25">
        <v>0.02</v>
      </c>
      <c r="S44" s="25">
        <v>0</v>
      </c>
      <c r="T44" s="25">
        <v>7.1079520213238559E-2</v>
      </c>
      <c r="U44" s="25">
        <v>0</v>
      </c>
      <c r="V44" s="25">
        <v>2.1999999999999999E-2</v>
      </c>
      <c r="W44" s="25">
        <v>4.590848511772546E-2</v>
      </c>
    </row>
    <row r="45" spans="1:23" x14ac:dyDescent="0.15">
      <c r="A45" t="s">
        <v>99</v>
      </c>
      <c r="B45" s="25">
        <v>1068.8399999999999</v>
      </c>
      <c r="C45" s="25">
        <v>0.37</v>
      </c>
      <c r="D45" s="25">
        <v>0.37</v>
      </c>
      <c r="E45" s="25">
        <v>0</v>
      </c>
      <c r="F45" s="25">
        <v>0</v>
      </c>
      <c r="G45" s="25"/>
      <c r="H45" s="25">
        <v>0.36847468283372631</v>
      </c>
      <c r="I45" s="25">
        <v>0.34647468283372634</v>
      </c>
      <c r="J45" s="25">
        <v>0.18711874555592981</v>
      </c>
      <c r="K45" s="25">
        <v>0</v>
      </c>
      <c r="L45" s="25">
        <v>0</v>
      </c>
      <c r="M45" s="25">
        <v>0.02</v>
      </c>
      <c r="N45" s="25">
        <v>0.09</v>
      </c>
      <c r="O45" s="25">
        <v>0</v>
      </c>
      <c r="P45" s="25">
        <v>0</v>
      </c>
      <c r="Q45" s="25">
        <v>0.02</v>
      </c>
      <c r="R45" s="25">
        <v>0.02</v>
      </c>
      <c r="S45" s="25">
        <v>0</v>
      </c>
      <c r="T45" s="25">
        <v>9.3559372777964906E-3</v>
      </c>
      <c r="U45" s="25">
        <v>0</v>
      </c>
      <c r="V45" s="25">
        <v>2.1999999999999999E-2</v>
      </c>
      <c r="W45" s="25">
        <v>5.0044908498933428E-2</v>
      </c>
    </row>
    <row r="46" spans="1:23" x14ac:dyDescent="0.15">
      <c r="A46" t="s">
        <v>100</v>
      </c>
      <c r="B46" s="25">
        <v>2024.66</v>
      </c>
      <c r="C46" s="25">
        <v>0.38</v>
      </c>
      <c r="D46" s="25">
        <v>0.38</v>
      </c>
      <c r="E46" s="25">
        <v>0</v>
      </c>
      <c r="F46" s="25">
        <v>0</v>
      </c>
      <c r="G46" s="25"/>
      <c r="H46" s="25">
        <v>0.38438133810121206</v>
      </c>
      <c r="I46" s="25">
        <v>0.36238133810121209</v>
      </c>
      <c r="J46" s="25">
        <v>0.14323392569616628</v>
      </c>
      <c r="K46" s="25">
        <v>0</v>
      </c>
      <c r="L46" s="25">
        <v>0</v>
      </c>
      <c r="M46" s="25">
        <v>0.02</v>
      </c>
      <c r="N46" s="25">
        <v>0.09</v>
      </c>
      <c r="O46" s="25">
        <v>0</v>
      </c>
      <c r="P46" s="25">
        <v>0</v>
      </c>
      <c r="Q46" s="25">
        <v>0.02</v>
      </c>
      <c r="R46" s="25">
        <v>0.02</v>
      </c>
      <c r="S46" s="25">
        <v>0</v>
      </c>
      <c r="T46" s="25">
        <v>6.914741240504578E-2</v>
      </c>
      <c r="U46" s="25">
        <v>0</v>
      </c>
      <c r="V46" s="25">
        <v>2.1999999999999999E-2</v>
      </c>
      <c r="W46" s="25">
        <v>5.0042970177708847E-2</v>
      </c>
    </row>
    <row r="47" spans="1:23" x14ac:dyDescent="0.15">
      <c r="A47" s="25" t="s">
        <v>121</v>
      </c>
      <c r="B47" s="25"/>
      <c r="C47" s="25">
        <v>14.214481576560647</v>
      </c>
      <c r="D47" s="25">
        <v>13.749999999999996</v>
      </c>
      <c r="E47" s="25">
        <v>0</v>
      </c>
      <c r="F47" s="25">
        <v>0</v>
      </c>
      <c r="G47" s="25"/>
      <c r="H47" s="25">
        <v>13.76419155653895</v>
      </c>
      <c r="I47" s="25">
        <v>12.884191556538951</v>
      </c>
      <c r="J47" s="25">
        <v>3.3088711664675987</v>
      </c>
      <c r="K47" s="25">
        <v>0</v>
      </c>
      <c r="L47" s="25">
        <v>0</v>
      </c>
      <c r="M47" s="25">
        <v>0.80000000000000038</v>
      </c>
      <c r="N47" s="25">
        <v>3.5999999999999983</v>
      </c>
      <c r="O47" s="25">
        <v>0</v>
      </c>
      <c r="P47" s="25">
        <v>0</v>
      </c>
      <c r="Q47" s="25">
        <v>0.80000000000000038</v>
      </c>
      <c r="R47" s="25">
        <v>0.80000000000000038</v>
      </c>
      <c r="S47" s="25">
        <v>0</v>
      </c>
      <c r="T47" s="25">
        <v>3.5753203900713513</v>
      </c>
      <c r="U47" s="25">
        <v>0</v>
      </c>
      <c r="V47" s="25">
        <v>0.88000000000000045</v>
      </c>
      <c r="W47" s="25">
        <v>2.5249503565313591</v>
      </c>
    </row>
  </sheetData>
  <sortState xmlns:xlrd2="http://schemas.microsoft.com/office/spreadsheetml/2017/richdata2" columnSort="1" ref="A3:AC45">
    <sortCondition ref="C4"/>
  </sortState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498B-20C3-D54D-883C-B4936BB4E627}">
  <dimension ref="A4:CI47"/>
  <sheetViews>
    <sheetView zoomScale="120" zoomScaleNormal="120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D2" sqref="D2"/>
    </sheetView>
  </sheetViews>
  <sheetFormatPr baseColWidth="10" defaultColWidth="14" defaultRowHeight="12" x14ac:dyDescent="0.15"/>
  <cols>
    <col min="1" max="1" width="34.19921875" customWidth="1"/>
    <col min="2" max="2" width="11.3984375" bestFit="1" customWidth="1"/>
    <col min="3" max="23" width="20.796875" bestFit="1" customWidth="1"/>
    <col min="24" max="31" width="17" customWidth="1"/>
  </cols>
  <sheetData>
    <row r="4" spans="1:87" ht="13" x14ac:dyDescent="0.15">
      <c r="A4" s="36" t="s">
        <v>122</v>
      </c>
      <c r="B4" s="31"/>
      <c r="C4" s="24" t="s">
        <v>74</v>
      </c>
      <c r="D4" s="24" t="s">
        <v>2</v>
      </c>
    </row>
    <row r="5" spans="1:87" x14ac:dyDescent="0.15">
      <c r="A5" s="31"/>
      <c r="B5" s="31"/>
      <c r="C5" t="s">
        <v>5</v>
      </c>
      <c r="D5" t="s">
        <v>123</v>
      </c>
      <c r="E5" t="s">
        <v>124</v>
      </c>
      <c r="F5" t="s">
        <v>125</v>
      </c>
      <c r="G5" t="s">
        <v>126</v>
      </c>
      <c r="H5" t="s">
        <v>16</v>
      </c>
      <c r="I5" t="s">
        <v>127</v>
      </c>
      <c r="J5" t="s">
        <v>128</v>
      </c>
      <c r="K5" t="s">
        <v>137</v>
      </c>
      <c r="L5" t="s">
        <v>138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139</v>
      </c>
      <c r="V5" t="s">
        <v>140</v>
      </c>
      <c r="W5" t="s">
        <v>51</v>
      </c>
    </row>
    <row r="6" spans="1:87" s="38" customFormat="1" ht="158" customHeight="1" x14ac:dyDescent="0.15">
      <c r="A6" s="37" t="s">
        <v>72</v>
      </c>
      <c r="B6" s="37" t="s">
        <v>73</v>
      </c>
      <c r="C6" s="38" t="s">
        <v>6</v>
      </c>
      <c r="D6" s="38" t="s">
        <v>8</v>
      </c>
      <c r="E6" s="38" t="s">
        <v>45</v>
      </c>
      <c r="F6" s="38" t="s">
        <v>141</v>
      </c>
      <c r="G6" s="38" t="s">
        <v>150</v>
      </c>
      <c r="H6" s="38" t="s">
        <v>17</v>
      </c>
      <c r="I6" s="38" t="s">
        <v>18</v>
      </c>
      <c r="J6" s="38" t="s">
        <v>19</v>
      </c>
      <c r="K6" s="38" t="s">
        <v>37</v>
      </c>
      <c r="L6" s="38" t="s">
        <v>39</v>
      </c>
      <c r="M6" s="38" t="s">
        <v>20</v>
      </c>
      <c r="N6" s="38" t="s">
        <v>22</v>
      </c>
      <c r="O6" s="38" t="s">
        <v>47</v>
      </c>
      <c r="P6" s="38" t="s">
        <v>25</v>
      </c>
      <c r="Q6" s="38" t="s">
        <v>27</v>
      </c>
      <c r="R6" s="38" t="s">
        <v>29</v>
      </c>
      <c r="S6" s="38" t="s">
        <v>142</v>
      </c>
      <c r="T6" s="38" t="s">
        <v>143</v>
      </c>
      <c r="U6" s="38" t="s">
        <v>141</v>
      </c>
      <c r="V6" s="38" t="s">
        <v>80</v>
      </c>
      <c r="W6" s="38" t="s">
        <v>52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</row>
    <row r="7" spans="1:87" ht="14" customHeight="1" x14ac:dyDescent="0.15">
      <c r="A7" t="s">
        <v>79</v>
      </c>
      <c r="B7" s="25">
        <v>955.74</v>
      </c>
      <c r="C7" s="25">
        <v>324.95160000000004</v>
      </c>
      <c r="D7" s="25">
        <v>324.95160000000004</v>
      </c>
      <c r="E7" s="25">
        <v>0</v>
      </c>
      <c r="F7" s="25">
        <v>0</v>
      </c>
      <c r="G7" s="25">
        <v>0</v>
      </c>
      <c r="H7" s="25">
        <v>324.38727999999998</v>
      </c>
      <c r="I7" s="25">
        <v>303.36099999999999</v>
      </c>
      <c r="J7" s="25">
        <v>70</v>
      </c>
      <c r="K7" s="25">
        <v>0</v>
      </c>
      <c r="L7" s="25">
        <v>0</v>
      </c>
      <c r="M7" s="25">
        <v>19.114799999999999</v>
      </c>
      <c r="N7" s="25">
        <v>86.016599999999997</v>
      </c>
      <c r="O7" s="25">
        <v>0</v>
      </c>
      <c r="P7" s="25">
        <v>0</v>
      </c>
      <c r="Q7" s="25">
        <v>19.114799999999999</v>
      </c>
      <c r="R7" s="25">
        <v>19.114799999999999</v>
      </c>
      <c r="S7" s="25">
        <v>0</v>
      </c>
      <c r="T7" s="25">
        <v>90</v>
      </c>
      <c r="U7" s="25">
        <v>0</v>
      </c>
      <c r="V7" s="25">
        <v>21.02628</v>
      </c>
      <c r="W7" s="25">
        <v>47.77</v>
      </c>
    </row>
    <row r="8" spans="1:87" ht="14" customHeight="1" x14ac:dyDescent="0.15">
      <c r="A8" t="s">
        <v>82</v>
      </c>
      <c r="B8" s="25">
        <v>1189.8</v>
      </c>
      <c r="C8" s="25">
        <v>408.88200000000006</v>
      </c>
      <c r="D8" s="25">
        <v>404.53200000000004</v>
      </c>
      <c r="E8" s="25">
        <v>0</v>
      </c>
      <c r="F8" s="25">
        <v>0</v>
      </c>
      <c r="G8" s="25">
        <v>4.3499999999999996</v>
      </c>
      <c r="H8" s="25">
        <v>424.64559999999994</v>
      </c>
      <c r="I8" s="25">
        <v>398.46999999999997</v>
      </c>
      <c r="J8" s="25">
        <v>140</v>
      </c>
      <c r="K8" s="25">
        <v>0</v>
      </c>
      <c r="L8" s="25">
        <v>0</v>
      </c>
      <c r="M8" s="25">
        <v>23.795999999999999</v>
      </c>
      <c r="N8" s="25">
        <v>107.08199999999999</v>
      </c>
      <c r="O8" s="25">
        <v>0</v>
      </c>
      <c r="P8" s="25">
        <v>0</v>
      </c>
      <c r="Q8" s="25">
        <v>23.795999999999999</v>
      </c>
      <c r="R8" s="25">
        <v>23.795999999999999</v>
      </c>
      <c r="S8" s="25">
        <v>0</v>
      </c>
      <c r="T8" s="25">
        <v>80</v>
      </c>
      <c r="U8" s="25">
        <v>0</v>
      </c>
      <c r="V8" s="25">
        <v>26.175599999999996</v>
      </c>
      <c r="W8" s="25">
        <v>58.58</v>
      </c>
    </row>
    <row r="9" spans="1:87" ht="14" customHeight="1" x14ac:dyDescent="0.15">
      <c r="A9" t="s">
        <v>101</v>
      </c>
      <c r="B9" s="25">
        <v>220.27</v>
      </c>
      <c r="C9" s="25">
        <v>73.338300000000004</v>
      </c>
      <c r="D9" s="25">
        <v>63.878299999999996</v>
      </c>
      <c r="E9" s="25">
        <v>0</v>
      </c>
      <c r="F9" s="25">
        <v>0</v>
      </c>
      <c r="G9" s="25">
        <v>9.4600000000000009</v>
      </c>
      <c r="H9" s="25">
        <v>62.88644</v>
      </c>
      <c r="I9" s="25">
        <v>58.040500000000002</v>
      </c>
      <c r="J9" s="25">
        <v>0</v>
      </c>
      <c r="K9" s="25">
        <v>0</v>
      </c>
      <c r="L9" s="25">
        <v>0</v>
      </c>
      <c r="M9" s="25">
        <v>4.4054000000000002</v>
      </c>
      <c r="N9" s="25">
        <v>19.824300000000001</v>
      </c>
      <c r="O9" s="25">
        <v>0</v>
      </c>
      <c r="P9" s="25">
        <v>0</v>
      </c>
      <c r="Q9" s="25">
        <v>4.4054000000000002</v>
      </c>
      <c r="R9" s="25">
        <v>4.4054000000000002</v>
      </c>
      <c r="S9" s="25">
        <v>0</v>
      </c>
      <c r="T9" s="25">
        <v>25</v>
      </c>
      <c r="U9" s="25">
        <v>0</v>
      </c>
      <c r="V9" s="25">
        <v>4.8459399999999997</v>
      </c>
      <c r="W9" s="25">
        <v>5.96</v>
      </c>
    </row>
    <row r="10" spans="1:87" x14ac:dyDescent="0.15">
      <c r="A10" t="s">
        <v>102</v>
      </c>
      <c r="B10" s="25">
        <v>49.2</v>
      </c>
      <c r="C10" s="25">
        <v>11.804</v>
      </c>
      <c r="D10" s="25">
        <v>8.3640000000000008</v>
      </c>
      <c r="E10" s="25">
        <v>0</v>
      </c>
      <c r="F10" s="25">
        <v>0</v>
      </c>
      <c r="G10" s="25">
        <v>3.44</v>
      </c>
      <c r="H10" s="25">
        <v>8.4624000000000006</v>
      </c>
      <c r="I10" s="25">
        <v>7.38</v>
      </c>
      <c r="J10" s="25">
        <v>0</v>
      </c>
      <c r="K10" s="25">
        <v>0</v>
      </c>
      <c r="L10" s="25">
        <v>0</v>
      </c>
      <c r="M10" s="25">
        <v>0.9840000000000001</v>
      </c>
      <c r="N10" s="25">
        <v>4.4279999999999999</v>
      </c>
      <c r="O10" s="25">
        <v>0</v>
      </c>
      <c r="P10" s="25">
        <v>0</v>
      </c>
      <c r="Q10" s="25">
        <v>0.9840000000000001</v>
      </c>
      <c r="R10" s="25">
        <v>0.9840000000000001</v>
      </c>
      <c r="S10" s="25">
        <v>0</v>
      </c>
      <c r="T10" s="25">
        <v>0</v>
      </c>
      <c r="U10" s="25">
        <v>0</v>
      </c>
      <c r="V10" s="25">
        <v>1.0824</v>
      </c>
      <c r="W10" s="25"/>
    </row>
    <row r="11" spans="1:87" x14ac:dyDescent="0.15">
      <c r="A11" t="s">
        <v>103</v>
      </c>
      <c r="B11" s="25">
        <v>138.5</v>
      </c>
      <c r="C11" s="25">
        <v>34.625</v>
      </c>
      <c r="D11" s="25">
        <v>34.625</v>
      </c>
      <c r="E11" s="25">
        <v>0</v>
      </c>
      <c r="F11" s="25">
        <v>0</v>
      </c>
      <c r="G11" s="25">
        <v>0</v>
      </c>
      <c r="H11" s="25">
        <v>34.821999999999996</v>
      </c>
      <c r="I11" s="25">
        <v>31.774999999999999</v>
      </c>
      <c r="J11" s="25">
        <v>0</v>
      </c>
      <c r="K11" s="25">
        <v>0</v>
      </c>
      <c r="L11" s="25">
        <v>0</v>
      </c>
      <c r="M11" s="25">
        <v>2.77</v>
      </c>
      <c r="N11" s="25">
        <v>12.465</v>
      </c>
      <c r="O11" s="25">
        <v>0</v>
      </c>
      <c r="P11" s="25">
        <v>0</v>
      </c>
      <c r="Q11" s="25">
        <v>2.77</v>
      </c>
      <c r="R11" s="25">
        <v>2.77</v>
      </c>
      <c r="S11" s="25">
        <v>0</v>
      </c>
      <c r="T11" s="25">
        <v>11</v>
      </c>
      <c r="U11" s="25">
        <v>0</v>
      </c>
      <c r="V11" s="25">
        <v>3.0469999999999997</v>
      </c>
      <c r="W11" s="25">
        <v>12.46</v>
      </c>
    </row>
    <row r="12" spans="1:87" x14ac:dyDescent="0.15">
      <c r="A12" t="s">
        <v>104</v>
      </c>
      <c r="B12" s="25">
        <v>296.7</v>
      </c>
      <c r="C12" s="25">
        <v>94.944000000000003</v>
      </c>
      <c r="D12" s="25">
        <v>94.944000000000003</v>
      </c>
      <c r="E12" s="25">
        <v>0</v>
      </c>
      <c r="F12" s="25">
        <v>0</v>
      </c>
      <c r="G12" s="25">
        <v>0</v>
      </c>
      <c r="H12" s="25">
        <v>95.032399999999996</v>
      </c>
      <c r="I12" s="25">
        <v>88.504999999999995</v>
      </c>
      <c r="J12" s="25">
        <v>9</v>
      </c>
      <c r="K12" s="25">
        <v>0</v>
      </c>
      <c r="L12" s="25">
        <v>0</v>
      </c>
      <c r="M12" s="25">
        <v>5.9340000000000002</v>
      </c>
      <c r="N12" s="25">
        <v>26.702999999999999</v>
      </c>
      <c r="O12" s="25">
        <v>0</v>
      </c>
      <c r="P12" s="25">
        <v>0</v>
      </c>
      <c r="Q12" s="25">
        <v>5.9340000000000002</v>
      </c>
      <c r="R12" s="25">
        <v>5.9340000000000002</v>
      </c>
      <c r="S12" s="25">
        <v>0</v>
      </c>
      <c r="T12" s="25">
        <v>35</v>
      </c>
      <c r="U12" s="25">
        <v>0</v>
      </c>
      <c r="V12" s="25">
        <v>6.5273999999999992</v>
      </c>
      <c r="W12" s="25">
        <v>20.78</v>
      </c>
    </row>
    <row r="13" spans="1:87" x14ac:dyDescent="0.15">
      <c r="A13" t="s">
        <v>105</v>
      </c>
      <c r="B13" s="25">
        <v>284.3</v>
      </c>
      <c r="C13" s="25">
        <v>90.975999999999999</v>
      </c>
      <c r="D13" s="25">
        <v>90.975999999999999</v>
      </c>
      <c r="E13" s="25">
        <v>0</v>
      </c>
      <c r="F13" s="25">
        <v>0</v>
      </c>
      <c r="G13" s="25">
        <v>0</v>
      </c>
      <c r="H13" s="25">
        <v>90.899599999999992</v>
      </c>
      <c r="I13" s="25">
        <v>84.644999999999996</v>
      </c>
      <c r="J13" s="25">
        <v>8</v>
      </c>
      <c r="K13" s="25">
        <v>0</v>
      </c>
      <c r="L13" s="25">
        <v>0</v>
      </c>
      <c r="M13" s="25">
        <v>5.6859999999999999</v>
      </c>
      <c r="N13" s="25">
        <v>25.587</v>
      </c>
      <c r="O13" s="25">
        <v>0</v>
      </c>
      <c r="P13" s="25">
        <v>0</v>
      </c>
      <c r="Q13" s="25">
        <v>5.6859999999999999</v>
      </c>
      <c r="R13" s="25">
        <v>5.6859999999999999</v>
      </c>
      <c r="S13" s="25">
        <v>0</v>
      </c>
      <c r="T13" s="25">
        <v>34</v>
      </c>
      <c r="U13" s="25">
        <v>0</v>
      </c>
      <c r="V13" s="25">
        <v>6.2545999999999999</v>
      </c>
      <c r="W13" s="25">
        <v>19.89</v>
      </c>
    </row>
    <row r="14" spans="1:87" x14ac:dyDescent="0.15">
      <c r="A14" t="s">
        <v>106</v>
      </c>
      <c r="B14" s="25">
        <v>182.6</v>
      </c>
      <c r="C14" s="25">
        <v>65.73599999999999</v>
      </c>
      <c r="D14" s="25">
        <v>65.73599999999999</v>
      </c>
      <c r="E14" s="25">
        <v>0</v>
      </c>
      <c r="F14" s="25">
        <v>0</v>
      </c>
      <c r="G14" s="25">
        <v>0</v>
      </c>
      <c r="H14" s="25">
        <v>65.407200000000003</v>
      </c>
      <c r="I14" s="25">
        <v>61.39</v>
      </c>
      <c r="J14" s="25">
        <v>6</v>
      </c>
      <c r="K14" s="25">
        <v>0</v>
      </c>
      <c r="L14" s="25">
        <v>0</v>
      </c>
      <c r="M14" s="25">
        <v>3.6520000000000001</v>
      </c>
      <c r="N14" s="25">
        <v>16.433999999999997</v>
      </c>
      <c r="O14" s="25">
        <v>0</v>
      </c>
      <c r="P14" s="25">
        <v>0</v>
      </c>
      <c r="Q14" s="25">
        <v>3.6520000000000001</v>
      </c>
      <c r="R14" s="25">
        <v>3.6520000000000001</v>
      </c>
      <c r="S14" s="25">
        <v>0</v>
      </c>
      <c r="T14" s="25">
        <v>28</v>
      </c>
      <c r="U14" s="25">
        <v>0</v>
      </c>
      <c r="V14" s="25">
        <v>4.0171999999999999</v>
      </c>
      <c r="W14" s="25">
        <v>12.79</v>
      </c>
    </row>
    <row r="15" spans="1:87" x14ac:dyDescent="0.15">
      <c r="A15" t="s">
        <v>83</v>
      </c>
      <c r="B15" s="25">
        <v>533.9</v>
      </c>
      <c r="C15" s="25">
        <v>202.88200000000001</v>
      </c>
      <c r="D15" s="25">
        <v>202.88200000000001</v>
      </c>
      <c r="E15" s="25">
        <v>0</v>
      </c>
      <c r="F15" s="25">
        <v>0</v>
      </c>
      <c r="G15" s="25">
        <v>0</v>
      </c>
      <c r="H15" s="25">
        <v>201.83079999999998</v>
      </c>
      <c r="I15" s="25">
        <v>190.08499999999998</v>
      </c>
      <c r="J15" s="25">
        <v>60</v>
      </c>
      <c r="K15" s="25">
        <v>0</v>
      </c>
      <c r="L15" s="25">
        <v>0</v>
      </c>
      <c r="M15" s="25">
        <v>10.677999999999999</v>
      </c>
      <c r="N15" s="25">
        <v>48.050999999999995</v>
      </c>
      <c r="O15" s="25">
        <v>0</v>
      </c>
      <c r="P15" s="25">
        <v>0</v>
      </c>
      <c r="Q15" s="25">
        <v>10.677999999999999</v>
      </c>
      <c r="R15" s="25">
        <v>10.677999999999999</v>
      </c>
      <c r="S15" s="25">
        <v>0</v>
      </c>
      <c r="T15" s="25">
        <v>50</v>
      </c>
      <c r="U15" s="25">
        <v>0</v>
      </c>
      <c r="V15" s="25">
        <v>11.745799999999999</v>
      </c>
      <c r="W15" s="25">
        <v>26.72</v>
      </c>
    </row>
    <row r="16" spans="1:87" x14ac:dyDescent="0.15">
      <c r="A16" t="s">
        <v>84</v>
      </c>
      <c r="B16" s="25">
        <v>1511.9</v>
      </c>
      <c r="C16" s="25">
        <v>663.89700000000005</v>
      </c>
      <c r="D16" s="25">
        <v>650.11700000000008</v>
      </c>
      <c r="E16" s="25">
        <v>0</v>
      </c>
      <c r="F16" s="25">
        <v>0</v>
      </c>
      <c r="G16" s="25">
        <v>13.78</v>
      </c>
      <c r="H16" s="25">
        <v>650.04679999999996</v>
      </c>
      <c r="I16" s="25">
        <v>616.78499999999997</v>
      </c>
      <c r="J16" s="25">
        <v>290</v>
      </c>
      <c r="K16" s="25">
        <v>0</v>
      </c>
      <c r="L16" s="25">
        <v>0</v>
      </c>
      <c r="M16" s="25">
        <v>30.238000000000003</v>
      </c>
      <c r="N16" s="25">
        <v>136.071</v>
      </c>
      <c r="O16" s="25">
        <v>0</v>
      </c>
      <c r="P16" s="25">
        <v>0</v>
      </c>
      <c r="Q16" s="25">
        <v>30.238000000000003</v>
      </c>
      <c r="R16" s="25">
        <v>30.238000000000003</v>
      </c>
      <c r="S16" s="25">
        <v>0</v>
      </c>
      <c r="T16" s="25">
        <v>100</v>
      </c>
      <c r="U16" s="25">
        <v>0</v>
      </c>
      <c r="V16" s="25">
        <v>33.261800000000001</v>
      </c>
      <c r="W16" s="25">
        <v>72.38</v>
      </c>
    </row>
    <row r="17" spans="1:23" x14ac:dyDescent="0.15">
      <c r="A17" t="s">
        <v>85</v>
      </c>
      <c r="B17" s="25">
        <v>563</v>
      </c>
      <c r="C17" s="25">
        <v>213.94</v>
      </c>
      <c r="D17" s="25">
        <v>213.94</v>
      </c>
      <c r="E17" s="25">
        <v>0</v>
      </c>
      <c r="F17" s="25">
        <v>0</v>
      </c>
      <c r="G17" s="25">
        <v>0</v>
      </c>
      <c r="H17" s="25">
        <v>211.83599999999998</v>
      </c>
      <c r="I17" s="25">
        <v>199.45</v>
      </c>
      <c r="J17" s="25">
        <v>70</v>
      </c>
      <c r="K17" s="25">
        <v>0</v>
      </c>
      <c r="L17" s="25">
        <v>0</v>
      </c>
      <c r="M17" s="25">
        <v>11.26</v>
      </c>
      <c r="N17" s="25">
        <v>50.669999999999995</v>
      </c>
      <c r="O17" s="25">
        <v>0</v>
      </c>
      <c r="P17" s="25">
        <v>0</v>
      </c>
      <c r="Q17" s="25">
        <v>11.26</v>
      </c>
      <c r="R17" s="25">
        <v>11.26</v>
      </c>
      <c r="S17" s="25">
        <v>0</v>
      </c>
      <c r="T17" s="25">
        <v>45</v>
      </c>
      <c r="U17" s="25">
        <v>0</v>
      </c>
      <c r="V17" s="25">
        <v>12.385999999999999</v>
      </c>
      <c r="W17" s="25">
        <v>28.17</v>
      </c>
    </row>
    <row r="18" spans="1:23" x14ac:dyDescent="0.15">
      <c r="A18" t="s">
        <v>107</v>
      </c>
      <c r="B18" s="25">
        <v>176.49</v>
      </c>
      <c r="C18" s="25">
        <v>63.5364</v>
      </c>
      <c r="D18" s="25">
        <v>63.5364</v>
      </c>
      <c r="E18" s="25">
        <v>0</v>
      </c>
      <c r="F18" s="25">
        <v>0</v>
      </c>
      <c r="G18" s="25">
        <v>0</v>
      </c>
      <c r="H18" s="25">
        <v>63.356279999999998</v>
      </c>
      <c r="I18" s="25">
        <v>59.473500000000001</v>
      </c>
      <c r="J18" s="25">
        <v>7</v>
      </c>
      <c r="K18" s="25">
        <v>0</v>
      </c>
      <c r="L18" s="25">
        <v>0</v>
      </c>
      <c r="M18" s="25">
        <v>3.5298000000000003</v>
      </c>
      <c r="N18" s="25">
        <v>15.8841</v>
      </c>
      <c r="O18" s="25">
        <v>0</v>
      </c>
      <c r="P18" s="25">
        <v>0</v>
      </c>
      <c r="Q18" s="25">
        <v>3.5298000000000003</v>
      </c>
      <c r="R18" s="25">
        <v>3.5298000000000003</v>
      </c>
      <c r="S18" s="25">
        <v>0</v>
      </c>
      <c r="T18" s="25">
        <v>26</v>
      </c>
      <c r="U18" s="25">
        <v>0</v>
      </c>
      <c r="V18" s="25">
        <v>3.8827799999999999</v>
      </c>
      <c r="W18" s="25">
        <v>12.36</v>
      </c>
    </row>
    <row r="19" spans="1:23" x14ac:dyDescent="0.15">
      <c r="A19" t="s">
        <v>86</v>
      </c>
      <c r="B19" s="25">
        <v>529.79999999999995</v>
      </c>
      <c r="C19" s="25">
        <v>201.32399999999998</v>
      </c>
      <c r="D19" s="25">
        <v>201.32399999999998</v>
      </c>
      <c r="E19" s="25">
        <v>0</v>
      </c>
      <c r="F19" s="25">
        <v>0</v>
      </c>
      <c r="G19" s="25">
        <v>0</v>
      </c>
      <c r="H19" s="25">
        <v>201.12559999999999</v>
      </c>
      <c r="I19" s="25">
        <v>189.47</v>
      </c>
      <c r="J19" s="25">
        <v>60</v>
      </c>
      <c r="K19" s="25">
        <v>0</v>
      </c>
      <c r="L19" s="25">
        <v>0</v>
      </c>
      <c r="M19" s="25">
        <v>10.596</v>
      </c>
      <c r="N19" s="25">
        <v>47.681999999999995</v>
      </c>
      <c r="O19" s="25">
        <v>0</v>
      </c>
      <c r="P19" s="25">
        <v>0</v>
      </c>
      <c r="Q19" s="25">
        <v>10.596</v>
      </c>
      <c r="R19" s="25">
        <v>10.596</v>
      </c>
      <c r="S19" s="25">
        <v>0</v>
      </c>
      <c r="T19" s="25">
        <v>50</v>
      </c>
      <c r="U19" s="25">
        <v>0</v>
      </c>
      <c r="V19" s="25">
        <v>11.655599999999998</v>
      </c>
      <c r="W19" s="25">
        <v>26.52</v>
      </c>
    </row>
    <row r="20" spans="1:23" x14ac:dyDescent="0.15">
      <c r="A20" t="s">
        <v>108</v>
      </c>
      <c r="B20" s="25">
        <v>184.4</v>
      </c>
      <c r="C20" s="25">
        <v>66.384</v>
      </c>
      <c r="D20" s="25">
        <v>66.384</v>
      </c>
      <c r="E20" s="25">
        <v>0</v>
      </c>
      <c r="F20" s="25">
        <v>0</v>
      </c>
      <c r="G20" s="25">
        <v>0</v>
      </c>
      <c r="H20" s="25">
        <v>66.716799999999992</v>
      </c>
      <c r="I20" s="25">
        <v>62.66</v>
      </c>
      <c r="J20" s="25">
        <v>8</v>
      </c>
      <c r="K20" s="25">
        <v>0</v>
      </c>
      <c r="L20" s="25">
        <v>0</v>
      </c>
      <c r="M20" s="25">
        <v>3.6880000000000002</v>
      </c>
      <c r="N20" s="25">
        <v>16.596</v>
      </c>
      <c r="O20" s="25">
        <v>0</v>
      </c>
      <c r="P20" s="25">
        <v>0</v>
      </c>
      <c r="Q20" s="25">
        <v>3.6880000000000002</v>
      </c>
      <c r="R20" s="25">
        <v>3.6880000000000002</v>
      </c>
      <c r="S20" s="25">
        <v>0</v>
      </c>
      <c r="T20" s="25">
        <v>27</v>
      </c>
      <c r="U20" s="25">
        <v>0</v>
      </c>
      <c r="V20" s="25">
        <v>4.0568</v>
      </c>
      <c r="W20" s="25">
        <v>12.92</v>
      </c>
    </row>
    <row r="21" spans="1:23" x14ac:dyDescent="0.15">
      <c r="A21" t="s">
        <v>109</v>
      </c>
      <c r="B21" s="25">
        <v>181.3</v>
      </c>
      <c r="C21" s="25">
        <v>65.268000000000001</v>
      </c>
      <c r="D21" s="25">
        <v>65.268000000000001</v>
      </c>
      <c r="E21" s="25">
        <v>0</v>
      </c>
      <c r="F21" s="25">
        <v>0</v>
      </c>
      <c r="G21" s="25">
        <v>0</v>
      </c>
      <c r="H21" s="25">
        <v>65.183599999999998</v>
      </c>
      <c r="I21" s="25">
        <v>61.195</v>
      </c>
      <c r="J21" s="25">
        <v>8</v>
      </c>
      <c r="K21" s="25">
        <v>0</v>
      </c>
      <c r="L21" s="25">
        <v>0</v>
      </c>
      <c r="M21" s="25">
        <v>3.6260000000000003</v>
      </c>
      <c r="N21" s="25">
        <v>16.317</v>
      </c>
      <c r="O21" s="25">
        <v>0</v>
      </c>
      <c r="P21" s="25">
        <v>0</v>
      </c>
      <c r="Q21" s="25">
        <v>3.6260000000000003</v>
      </c>
      <c r="R21" s="25">
        <v>3.6260000000000003</v>
      </c>
      <c r="S21" s="25">
        <v>0</v>
      </c>
      <c r="T21" s="25">
        <v>26</v>
      </c>
      <c r="U21" s="25">
        <v>0</v>
      </c>
      <c r="V21" s="25">
        <v>3.9885999999999999</v>
      </c>
      <c r="W21" s="25">
        <v>12.69</v>
      </c>
    </row>
    <row r="22" spans="1:23" x14ac:dyDescent="0.15">
      <c r="A22" t="s">
        <v>110</v>
      </c>
      <c r="B22" s="25">
        <v>175.7</v>
      </c>
      <c r="C22" s="25">
        <v>61.49499999999999</v>
      </c>
      <c r="D22" s="25">
        <v>61.49499999999999</v>
      </c>
      <c r="E22" s="25">
        <v>0</v>
      </c>
      <c r="F22" s="25">
        <v>0</v>
      </c>
      <c r="G22" s="25">
        <v>0</v>
      </c>
      <c r="H22" s="25">
        <v>61.220399999999998</v>
      </c>
      <c r="I22" s="25">
        <v>57.354999999999997</v>
      </c>
      <c r="J22" s="25">
        <v>3</v>
      </c>
      <c r="K22" s="25">
        <v>0</v>
      </c>
      <c r="L22" s="25">
        <v>0</v>
      </c>
      <c r="M22" s="25">
        <v>3.5139999999999998</v>
      </c>
      <c r="N22" s="25">
        <v>15.812999999999999</v>
      </c>
      <c r="O22" s="25">
        <v>0</v>
      </c>
      <c r="P22" s="25">
        <v>0</v>
      </c>
      <c r="Q22" s="25">
        <v>3.5139999999999998</v>
      </c>
      <c r="R22" s="25">
        <v>3.5139999999999998</v>
      </c>
      <c r="S22" s="25">
        <v>0</v>
      </c>
      <c r="T22" s="25">
        <v>28</v>
      </c>
      <c r="U22" s="25">
        <v>0</v>
      </c>
      <c r="V22" s="25">
        <v>3.8653999999999997</v>
      </c>
      <c r="W22" s="25">
        <v>12.3</v>
      </c>
    </row>
    <row r="23" spans="1:23" x14ac:dyDescent="0.15">
      <c r="A23" t="s">
        <v>111</v>
      </c>
      <c r="B23" s="25">
        <v>183.8</v>
      </c>
      <c r="C23" s="25">
        <v>66.168000000000006</v>
      </c>
      <c r="D23" s="25">
        <v>66.168000000000006</v>
      </c>
      <c r="E23" s="25">
        <v>0</v>
      </c>
      <c r="F23" s="25">
        <v>0</v>
      </c>
      <c r="G23" s="25">
        <v>0</v>
      </c>
      <c r="H23" s="25">
        <v>66.613600000000005</v>
      </c>
      <c r="I23" s="25">
        <v>62.570000000000007</v>
      </c>
      <c r="J23" s="25">
        <v>8</v>
      </c>
      <c r="K23" s="25">
        <v>0</v>
      </c>
      <c r="L23" s="25">
        <v>0</v>
      </c>
      <c r="M23" s="25">
        <v>3.6760000000000002</v>
      </c>
      <c r="N23" s="25">
        <v>16.542000000000002</v>
      </c>
      <c r="O23" s="25">
        <v>0</v>
      </c>
      <c r="P23" s="25">
        <v>0</v>
      </c>
      <c r="Q23" s="25">
        <v>3.6760000000000002</v>
      </c>
      <c r="R23" s="25">
        <v>3.6760000000000002</v>
      </c>
      <c r="S23" s="25">
        <v>0</v>
      </c>
      <c r="T23" s="25">
        <v>27</v>
      </c>
      <c r="U23" s="25">
        <v>0</v>
      </c>
      <c r="V23" s="25">
        <v>4.0435999999999996</v>
      </c>
      <c r="W23" s="25">
        <v>12.86</v>
      </c>
    </row>
    <row r="24" spans="1:23" x14ac:dyDescent="0.15">
      <c r="A24" t="s">
        <v>87</v>
      </c>
      <c r="B24" s="25">
        <v>657.76</v>
      </c>
      <c r="C24" s="25">
        <v>236.50840000000002</v>
      </c>
      <c r="D24" s="25">
        <v>223.63840000000002</v>
      </c>
      <c r="E24" s="25">
        <v>0</v>
      </c>
      <c r="F24" s="25">
        <v>0</v>
      </c>
      <c r="G24" s="25">
        <v>12.87</v>
      </c>
      <c r="H24" s="25">
        <v>223.13472000000002</v>
      </c>
      <c r="I24" s="25">
        <v>208.66400000000002</v>
      </c>
      <c r="J24" s="25">
        <v>60</v>
      </c>
      <c r="K24" s="25">
        <v>0</v>
      </c>
      <c r="L24" s="25">
        <v>0</v>
      </c>
      <c r="M24" s="25">
        <v>13.155200000000001</v>
      </c>
      <c r="N24" s="25">
        <v>59.198399999999999</v>
      </c>
      <c r="O24" s="25">
        <v>0</v>
      </c>
      <c r="P24" s="25">
        <v>0</v>
      </c>
      <c r="Q24" s="25">
        <v>13.155200000000001</v>
      </c>
      <c r="R24" s="25">
        <v>13.155200000000001</v>
      </c>
      <c r="S24" s="25">
        <v>0</v>
      </c>
      <c r="T24" s="25">
        <v>50</v>
      </c>
      <c r="U24" s="25">
        <v>0</v>
      </c>
      <c r="V24" s="25">
        <v>14.470719999999998</v>
      </c>
      <c r="W24" s="25">
        <v>29.84</v>
      </c>
    </row>
    <row r="25" spans="1:23" x14ac:dyDescent="0.15">
      <c r="A25" t="s">
        <v>112</v>
      </c>
      <c r="B25" s="25">
        <v>132.36000000000001</v>
      </c>
      <c r="C25" s="25">
        <v>45.007200000000012</v>
      </c>
      <c r="D25" s="25">
        <v>35.737200000000009</v>
      </c>
      <c r="E25" s="25">
        <v>0</v>
      </c>
      <c r="F25" s="25">
        <v>0</v>
      </c>
      <c r="G25" s="25">
        <v>9.27</v>
      </c>
      <c r="H25" s="25">
        <v>35.765920000000001</v>
      </c>
      <c r="I25" s="25">
        <v>32.853999999999999</v>
      </c>
      <c r="J25" s="25">
        <v>0</v>
      </c>
      <c r="K25" s="25">
        <v>0</v>
      </c>
      <c r="L25" s="25">
        <v>0</v>
      </c>
      <c r="M25" s="25">
        <v>2.6472000000000002</v>
      </c>
      <c r="N25" s="25">
        <v>11.912400000000002</v>
      </c>
      <c r="O25" s="25">
        <v>0</v>
      </c>
      <c r="P25" s="25">
        <v>0</v>
      </c>
      <c r="Q25" s="25">
        <v>2.6472000000000002</v>
      </c>
      <c r="R25" s="25">
        <v>2.6472000000000002</v>
      </c>
      <c r="S25" s="25">
        <v>0</v>
      </c>
      <c r="T25" s="25">
        <v>13</v>
      </c>
      <c r="U25" s="25">
        <v>0</v>
      </c>
      <c r="V25" s="25">
        <v>2.9119200000000003</v>
      </c>
      <c r="W25" s="25">
        <v>0</v>
      </c>
    </row>
    <row r="26" spans="1:23" x14ac:dyDescent="0.15">
      <c r="A26" t="s">
        <v>113</v>
      </c>
      <c r="B26" s="25">
        <v>1289.7</v>
      </c>
      <c r="C26" s="25">
        <v>348.21900000000005</v>
      </c>
      <c r="D26" s="25">
        <v>348.21900000000005</v>
      </c>
      <c r="E26" s="25">
        <v>0</v>
      </c>
      <c r="F26" s="25">
        <v>0</v>
      </c>
      <c r="G26" s="25">
        <v>0</v>
      </c>
      <c r="H26" s="25">
        <v>351.82840000000004</v>
      </c>
      <c r="I26" s="25">
        <v>323.45500000000004</v>
      </c>
      <c r="J26" s="25">
        <v>0</v>
      </c>
      <c r="K26" s="25">
        <v>0</v>
      </c>
      <c r="L26" s="25">
        <v>0</v>
      </c>
      <c r="M26" s="25">
        <v>25.794</v>
      </c>
      <c r="N26" s="25">
        <v>116.07299999999999</v>
      </c>
      <c r="O26" s="25">
        <v>0</v>
      </c>
      <c r="P26" s="25">
        <v>0</v>
      </c>
      <c r="Q26" s="25">
        <v>25.794</v>
      </c>
      <c r="R26" s="25">
        <v>25.794</v>
      </c>
      <c r="S26" s="25">
        <v>0</v>
      </c>
      <c r="T26" s="25">
        <v>130</v>
      </c>
      <c r="U26" s="25">
        <v>0</v>
      </c>
      <c r="V26" s="25">
        <v>28.3734</v>
      </c>
      <c r="W26" s="25">
        <v>64.55</v>
      </c>
    </row>
    <row r="27" spans="1:23" x14ac:dyDescent="0.15">
      <c r="A27" t="s">
        <v>114</v>
      </c>
      <c r="B27" s="25">
        <v>223.7</v>
      </c>
      <c r="C27" s="25">
        <v>80.546999999999997</v>
      </c>
      <c r="D27" s="25">
        <v>69.346999999999994</v>
      </c>
      <c r="E27" s="25">
        <v>0</v>
      </c>
      <c r="F27" s="25">
        <v>0</v>
      </c>
      <c r="G27" s="25">
        <v>11.2</v>
      </c>
      <c r="H27" s="25">
        <v>68.476399999999998</v>
      </c>
      <c r="I27" s="25">
        <v>63.555</v>
      </c>
      <c r="J27" s="25">
        <v>0</v>
      </c>
      <c r="K27" s="25">
        <v>0</v>
      </c>
      <c r="L27" s="25">
        <v>0</v>
      </c>
      <c r="M27" s="25">
        <v>4.4740000000000002</v>
      </c>
      <c r="N27" s="25">
        <v>20.132999999999999</v>
      </c>
      <c r="O27" s="25">
        <v>0</v>
      </c>
      <c r="P27" s="25">
        <v>0</v>
      </c>
      <c r="Q27" s="25">
        <v>4.4740000000000002</v>
      </c>
      <c r="R27" s="25">
        <v>4.4740000000000002</v>
      </c>
      <c r="S27" s="25">
        <v>0</v>
      </c>
      <c r="T27" s="25">
        <v>30</v>
      </c>
      <c r="U27" s="25">
        <v>0</v>
      </c>
      <c r="V27" s="25">
        <v>4.9213999999999993</v>
      </c>
      <c r="W27" s="25">
        <v>10.06</v>
      </c>
    </row>
    <row r="28" spans="1:23" x14ac:dyDescent="0.15">
      <c r="A28" t="s">
        <v>115</v>
      </c>
      <c r="B28" s="25">
        <v>118.6</v>
      </c>
      <c r="C28" s="25">
        <v>40.786000000000001</v>
      </c>
      <c r="D28" s="25">
        <v>36.765999999999998</v>
      </c>
      <c r="E28" s="25">
        <v>0</v>
      </c>
      <c r="F28" s="25">
        <v>0</v>
      </c>
      <c r="G28" s="25">
        <v>4.0199999999999996</v>
      </c>
      <c r="H28" s="25">
        <v>36.3992</v>
      </c>
      <c r="I28" s="25">
        <v>33.79</v>
      </c>
      <c r="J28" s="25">
        <v>0</v>
      </c>
      <c r="K28" s="25">
        <v>0</v>
      </c>
      <c r="L28" s="25">
        <v>0</v>
      </c>
      <c r="M28" s="25">
        <v>2.3719999999999999</v>
      </c>
      <c r="N28" s="25">
        <v>10.673999999999999</v>
      </c>
      <c r="O28" s="25">
        <v>0</v>
      </c>
      <c r="P28" s="25">
        <v>0</v>
      </c>
      <c r="Q28" s="25">
        <v>2.3719999999999999</v>
      </c>
      <c r="R28" s="25">
        <v>2.3719999999999999</v>
      </c>
      <c r="S28" s="25">
        <v>0</v>
      </c>
      <c r="T28" s="25">
        <v>16</v>
      </c>
      <c r="U28" s="25">
        <v>0</v>
      </c>
      <c r="V28" s="25">
        <v>2.6091999999999995</v>
      </c>
      <c r="W28" s="25">
        <v>6.29</v>
      </c>
    </row>
    <row r="29" spans="1:23" x14ac:dyDescent="0.15">
      <c r="A29" t="s">
        <v>88</v>
      </c>
      <c r="B29" s="25">
        <v>1620.4</v>
      </c>
      <c r="C29" s="25">
        <v>571.476</v>
      </c>
      <c r="D29" s="25">
        <v>550.93600000000004</v>
      </c>
      <c r="E29" s="25">
        <v>0</v>
      </c>
      <c r="F29" s="25">
        <v>0</v>
      </c>
      <c r="G29" s="25">
        <v>20.54</v>
      </c>
      <c r="H29" s="25">
        <v>548.70880000000011</v>
      </c>
      <c r="I29" s="25">
        <v>513.06000000000006</v>
      </c>
      <c r="J29" s="25">
        <v>170</v>
      </c>
      <c r="K29" s="25">
        <v>0</v>
      </c>
      <c r="L29" s="25">
        <v>0</v>
      </c>
      <c r="M29" s="25">
        <v>32.408000000000001</v>
      </c>
      <c r="N29" s="25">
        <v>145.83600000000001</v>
      </c>
      <c r="O29" s="25">
        <v>0</v>
      </c>
      <c r="P29" s="25">
        <v>0</v>
      </c>
      <c r="Q29" s="25">
        <v>32.408000000000001</v>
      </c>
      <c r="R29" s="25">
        <v>32.408000000000001</v>
      </c>
      <c r="S29" s="25">
        <v>0</v>
      </c>
      <c r="T29" s="25">
        <v>100</v>
      </c>
      <c r="U29" s="25">
        <v>0</v>
      </c>
      <c r="V29" s="25">
        <v>35.648800000000001</v>
      </c>
      <c r="W29" s="25">
        <v>76.23</v>
      </c>
    </row>
    <row r="30" spans="1:23" x14ac:dyDescent="0.15">
      <c r="A30" t="s">
        <v>89</v>
      </c>
      <c r="B30" s="25">
        <v>2297.9</v>
      </c>
      <c r="C30" s="25">
        <v>803.16600000000005</v>
      </c>
      <c r="D30" s="25">
        <v>781.28600000000006</v>
      </c>
      <c r="E30" s="25">
        <v>0</v>
      </c>
      <c r="F30" s="25">
        <v>0</v>
      </c>
      <c r="G30" s="25">
        <v>21.88</v>
      </c>
      <c r="H30" s="25">
        <v>785.23879999999997</v>
      </c>
      <c r="I30" s="25">
        <v>734.68499999999995</v>
      </c>
      <c r="J30" s="25">
        <v>290</v>
      </c>
      <c r="K30" s="25">
        <v>0</v>
      </c>
      <c r="L30" s="25">
        <v>0</v>
      </c>
      <c r="M30" s="25">
        <v>45.958000000000006</v>
      </c>
      <c r="N30" s="25">
        <v>206.81100000000001</v>
      </c>
      <c r="O30" s="25">
        <v>0</v>
      </c>
      <c r="P30" s="25">
        <v>0</v>
      </c>
      <c r="Q30" s="25">
        <v>45.958000000000006</v>
      </c>
      <c r="R30" s="25">
        <v>45.958000000000006</v>
      </c>
      <c r="S30" s="25">
        <v>0</v>
      </c>
      <c r="T30" s="25">
        <v>100</v>
      </c>
      <c r="U30" s="25">
        <v>0</v>
      </c>
      <c r="V30" s="25">
        <v>50.553800000000003</v>
      </c>
      <c r="W30" s="25">
        <v>153.59</v>
      </c>
    </row>
    <row r="31" spans="1:23" x14ac:dyDescent="0.15">
      <c r="A31" t="s">
        <v>116</v>
      </c>
      <c r="B31" s="25">
        <v>1161.5</v>
      </c>
      <c r="C31" s="25">
        <v>313.60500000000002</v>
      </c>
      <c r="D31" s="25">
        <v>313.60500000000002</v>
      </c>
      <c r="E31" s="25">
        <v>0</v>
      </c>
      <c r="F31" s="25">
        <v>0</v>
      </c>
      <c r="G31" s="25">
        <v>0</v>
      </c>
      <c r="H31" s="25">
        <v>309.77800000000002</v>
      </c>
      <c r="I31" s="25">
        <v>284.22500000000002</v>
      </c>
      <c r="J31" s="25">
        <v>0</v>
      </c>
      <c r="K31" s="25">
        <v>0</v>
      </c>
      <c r="L31" s="25">
        <v>0</v>
      </c>
      <c r="M31" s="25">
        <v>23.23</v>
      </c>
      <c r="N31" s="25">
        <v>104.535</v>
      </c>
      <c r="O31" s="25">
        <v>0</v>
      </c>
      <c r="P31" s="25">
        <v>0</v>
      </c>
      <c r="Q31" s="25">
        <v>23.23</v>
      </c>
      <c r="R31" s="25">
        <v>23.23</v>
      </c>
      <c r="S31" s="25">
        <v>0</v>
      </c>
      <c r="T31" s="25">
        <v>110</v>
      </c>
      <c r="U31" s="25">
        <v>0</v>
      </c>
      <c r="V31" s="25">
        <v>25.552999999999997</v>
      </c>
      <c r="W31" s="25">
        <v>58.12</v>
      </c>
    </row>
    <row r="32" spans="1:23" x14ac:dyDescent="0.15">
      <c r="A32" t="s">
        <v>90</v>
      </c>
      <c r="B32" s="25">
        <v>1081.42</v>
      </c>
      <c r="C32" s="25">
        <v>486.63900000000007</v>
      </c>
      <c r="D32" s="25">
        <v>486.63900000000007</v>
      </c>
      <c r="E32" s="25">
        <v>0</v>
      </c>
      <c r="F32" s="25">
        <v>0</v>
      </c>
      <c r="G32" s="25">
        <v>0</v>
      </c>
      <c r="H32" s="25">
        <v>491.00423999999998</v>
      </c>
      <c r="I32" s="25">
        <v>467.21299999999997</v>
      </c>
      <c r="J32" s="25">
        <v>265</v>
      </c>
      <c r="K32" s="25">
        <v>0</v>
      </c>
      <c r="L32" s="25">
        <v>0</v>
      </c>
      <c r="M32" s="25">
        <v>21.628400000000003</v>
      </c>
      <c r="N32" s="25">
        <v>97.327799999999996</v>
      </c>
      <c r="O32" s="25">
        <v>0</v>
      </c>
      <c r="P32" s="25">
        <v>0</v>
      </c>
      <c r="Q32" s="25">
        <v>21.628400000000003</v>
      </c>
      <c r="R32" s="25">
        <v>21.628400000000003</v>
      </c>
      <c r="S32" s="25">
        <v>0</v>
      </c>
      <c r="T32" s="25">
        <v>40</v>
      </c>
      <c r="U32" s="25">
        <v>0</v>
      </c>
      <c r="V32" s="25">
        <v>23.791240000000002</v>
      </c>
      <c r="W32" s="25">
        <v>86.5</v>
      </c>
    </row>
    <row r="33" spans="1:23" x14ac:dyDescent="0.15">
      <c r="A33" t="s">
        <v>117</v>
      </c>
      <c r="B33" s="25">
        <v>233.9</v>
      </c>
      <c r="C33" s="25">
        <v>86.701999999999998</v>
      </c>
      <c r="D33" s="25">
        <v>65.492000000000004</v>
      </c>
      <c r="E33" s="25">
        <v>0</v>
      </c>
      <c r="F33" s="25">
        <v>0</v>
      </c>
      <c r="G33" s="25">
        <v>21.21</v>
      </c>
      <c r="H33" s="25">
        <v>65.230799999999988</v>
      </c>
      <c r="I33" s="25">
        <v>60.084999999999994</v>
      </c>
      <c r="J33" s="25">
        <v>5</v>
      </c>
      <c r="K33" s="25">
        <v>0</v>
      </c>
      <c r="L33" s="25">
        <v>0</v>
      </c>
      <c r="M33" s="25">
        <v>4.6779999999999999</v>
      </c>
      <c r="N33" s="25">
        <v>21.050999999999998</v>
      </c>
      <c r="O33" s="25">
        <v>0</v>
      </c>
      <c r="P33" s="25">
        <v>0</v>
      </c>
      <c r="Q33" s="25">
        <v>4.6779999999999999</v>
      </c>
      <c r="R33" s="25">
        <v>4.6779999999999999</v>
      </c>
      <c r="S33" s="25">
        <v>0</v>
      </c>
      <c r="T33" s="25">
        <v>20</v>
      </c>
      <c r="U33" s="25">
        <v>0</v>
      </c>
      <c r="V33" s="25">
        <v>5.1457999999999995</v>
      </c>
      <c r="W33" s="25">
        <v>5.77</v>
      </c>
    </row>
    <row r="34" spans="1:23" x14ac:dyDescent="0.15">
      <c r="A34" t="s">
        <v>91</v>
      </c>
      <c r="B34" s="25">
        <v>209.4</v>
      </c>
      <c r="C34" s="25">
        <v>106.79400000000001</v>
      </c>
      <c r="D34" s="25">
        <v>106.79400000000001</v>
      </c>
      <c r="E34" s="25">
        <v>0</v>
      </c>
      <c r="F34" s="25">
        <v>0</v>
      </c>
      <c r="G34" s="25">
        <v>0</v>
      </c>
      <c r="H34" s="25">
        <v>106.01680000000002</v>
      </c>
      <c r="I34" s="25">
        <v>101.41000000000001</v>
      </c>
      <c r="J34" s="25">
        <v>57</v>
      </c>
      <c r="K34" s="25">
        <v>0</v>
      </c>
      <c r="L34" s="25">
        <v>0</v>
      </c>
      <c r="M34" s="25">
        <v>4.1880000000000006</v>
      </c>
      <c r="N34" s="25">
        <v>18.846</v>
      </c>
      <c r="O34" s="25">
        <v>0</v>
      </c>
      <c r="P34" s="25">
        <v>0</v>
      </c>
      <c r="Q34" s="25">
        <v>4.1880000000000006</v>
      </c>
      <c r="R34" s="25">
        <v>4.1880000000000006</v>
      </c>
      <c r="S34" s="25">
        <v>0</v>
      </c>
      <c r="T34" s="25">
        <v>13</v>
      </c>
      <c r="U34" s="25">
        <v>0</v>
      </c>
      <c r="V34" s="25">
        <v>4.6067999999999998</v>
      </c>
      <c r="W34" s="25">
        <v>10.47</v>
      </c>
    </row>
    <row r="35" spans="1:23" x14ac:dyDescent="0.15">
      <c r="A35" t="s">
        <v>118</v>
      </c>
      <c r="B35" s="25">
        <v>65.8</v>
      </c>
      <c r="C35" s="25">
        <v>25.003999999999998</v>
      </c>
      <c r="D35" s="25">
        <v>25.003999999999998</v>
      </c>
      <c r="E35" s="25">
        <v>0</v>
      </c>
      <c r="F35" s="25">
        <v>0</v>
      </c>
      <c r="G35" s="25">
        <v>0</v>
      </c>
      <c r="H35" s="25">
        <v>25.317600000000002</v>
      </c>
      <c r="I35" s="25">
        <v>23.87</v>
      </c>
      <c r="J35" s="25">
        <v>7</v>
      </c>
      <c r="K35" s="25">
        <v>0</v>
      </c>
      <c r="L35" s="25">
        <v>0</v>
      </c>
      <c r="M35" s="25">
        <v>1.3160000000000001</v>
      </c>
      <c r="N35" s="25">
        <v>5.9219999999999997</v>
      </c>
      <c r="O35" s="25">
        <v>0</v>
      </c>
      <c r="P35" s="25">
        <v>0</v>
      </c>
      <c r="Q35" s="25">
        <v>1.3160000000000001</v>
      </c>
      <c r="R35" s="25">
        <v>1.3160000000000001</v>
      </c>
      <c r="S35" s="25">
        <v>0</v>
      </c>
      <c r="T35" s="25">
        <v>7</v>
      </c>
      <c r="U35" s="25">
        <v>0</v>
      </c>
      <c r="V35" s="25">
        <v>1.4475999999999998</v>
      </c>
      <c r="W35" s="25">
        <v>3.95</v>
      </c>
    </row>
    <row r="36" spans="1:23" x14ac:dyDescent="0.15">
      <c r="A36" t="s">
        <v>92</v>
      </c>
      <c r="B36" s="25">
        <v>569</v>
      </c>
      <c r="C36" s="25">
        <v>193.46</v>
      </c>
      <c r="D36" s="25">
        <v>193.46</v>
      </c>
      <c r="E36" s="25">
        <v>0</v>
      </c>
      <c r="F36" s="25">
        <v>0</v>
      </c>
      <c r="G36" s="25">
        <v>0</v>
      </c>
      <c r="H36" s="25">
        <v>193.86799999999999</v>
      </c>
      <c r="I36" s="25">
        <v>181.35</v>
      </c>
      <c r="J36" s="25">
        <v>61</v>
      </c>
      <c r="K36" s="25">
        <v>0</v>
      </c>
      <c r="L36" s="25">
        <v>0</v>
      </c>
      <c r="M36" s="25">
        <v>11.38</v>
      </c>
      <c r="N36" s="25">
        <v>51.21</v>
      </c>
      <c r="O36" s="25">
        <v>0</v>
      </c>
      <c r="P36" s="25">
        <v>0</v>
      </c>
      <c r="Q36" s="25">
        <v>11.38</v>
      </c>
      <c r="R36" s="25">
        <v>11.38</v>
      </c>
      <c r="S36" s="25">
        <v>0</v>
      </c>
      <c r="T36" s="25">
        <v>35</v>
      </c>
      <c r="U36" s="25">
        <v>0</v>
      </c>
      <c r="V36" s="25">
        <v>12.517999999999999</v>
      </c>
      <c r="W36" s="25">
        <v>28.47</v>
      </c>
    </row>
    <row r="37" spans="1:23" x14ac:dyDescent="0.15">
      <c r="A37" t="s">
        <v>119</v>
      </c>
      <c r="B37" s="25">
        <v>105.1</v>
      </c>
      <c r="C37" s="25">
        <v>33.631999999999998</v>
      </c>
      <c r="D37" s="25">
        <v>33.631999999999998</v>
      </c>
      <c r="E37" s="25">
        <v>0</v>
      </c>
      <c r="F37" s="25">
        <v>0</v>
      </c>
      <c r="G37" s="25">
        <v>0</v>
      </c>
      <c r="H37" s="25">
        <v>34.077199999999998</v>
      </c>
      <c r="I37" s="25">
        <v>31.765000000000001</v>
      </c>
      <c r="J37" s="25">
        <v>0</v>
      </c>
      <c r="K37" s="25">
        <v>0</v>
      </c>
      <c r="L37" s="25">
        <v>0</v>
      </c>
      <c r="M37" s="25">
        <v>2.1019999999999999</v>
      </c>
      <c r="N37" s="25">
        <v>9.4589999999999996</v>
      </c>
      <c r="O37" s="25">
        <v>0</v>
      </c>
      <c r="P37" s="25">
        <v>0</v>
      </c>
      <c r="Q37" s="25">
        <v>2.1019999999999999</v>
      </c>
      <c r="R37" s="25">
        <v>2.1019999999999999</v>
      </c>
      <c r="S37" s="25">
        <v>0</v>
      </c>
      <c r="T37" s="25">
        <v>16</v>
      </c>
      <c r="U37" s="25">
        <v>0</v>
      </c>
      <c r="V37" s="25">
        <v>2.3121999999999998</v>
      </c>
      <c r="W37" s="25">
        <v>7.35</v>
      </c>
    </row>
    <row r="38" spans="1:23" x14ac:dyDescent="0.15">
      <c r="A38" t="s">
        <v>93</v>
      </c>
      <c r="B38" s="25">
        <v>200.6</v>
      </c>
      <c r="C38" s="25">
        <v>75.244000000000014</v>
      </c>
      <c r="D38" s="25">
        <v>68.204000000000008</v>
      </c>
      <c r="E38" s="25">
        <v>0</v>
      </c>
      <c r="F38" s="25">
        <v>0</v>
      </c>
      <c r="G38" s="25">
        <v>7.04</v>
      </c>
      <c r="H38" s="25">
        <v>68.503200000000007</v>
      </c>
      <c r="I38" s="25">
        <v>64.09</v>
      </c>
      <c r="J38" s="25">
        <v>22</v>
      </c>
      <c r="K38" s="25">
        <v>0</v>
      </c>
      <c r="L38" s="25">
        <v>0</v>
      </c>
      <c r="M38" s="25">
        <v>4.0119999999999996</v>
      </c>
      <c r="N38" s="25">
        <v>18.053999999999998</v>
      </c>
      <c r="O38" s="25">
        <v>0</v>
      </c>
      <c r="P38" s="25">
        <v>0</v>
      </c>
      <c r="Q38" s="25">
        <v>4.0119999999999996</v>
      </c>
      <c r="R38" s="25">
        <v>4.0119999999999996</v>
      </c>
      <c r="S38" s="25">
        <v>0</v>
      </c>
      <c r="T38" s="25">
        <v>12</v>
      </c>
      <c r="U38" s="25">
        <v>0</v>
      </c>
      <c r="V38" s="25">
        <v>4.4131999999999998</v>
      </c>
      <c r="W38" s="25">
        <v>8.3699999999999992</v>
      </c>
    </row>
    <row r="39" spans="1:23" x14ac:dyDescent="0.15">
      <c r="A39" t="s">
        <v>94</v>
      </c>
      <c r="B39" s="25">
        <v>1176.75</v>
      </c>
      <c r="C39" s="25">
        <v>400.09500000000003</v>
      </c>
      <c r="D39" s="25">
        <v>400.09500000000003</v>
      </c>
      <c r="E39" s="25">
        <v>0</v>
      </c>
      <c r="F39" s="25">
        <v>0</v>
      </c>
      <c r="G39" s="25">
        <v>0</v>
      </c>
      <c r="H39" s="25">
        <v>402.40100000000007</v>
      </c>
      <c r="I39" s="25">
        <v>376.51250000000005</v>
      </c>
      <c r="J39" s="25">
        <v>180</v>
      </c>
      <c r="K39" s="25">
        <v>0</v>
      </c>
      <c r="L39" s="25">
        <v>0</v>
      </c>
      <c r="M39" s="25">
        <v>23.535</v>
      </c>
      <c r="N39" s="25">
        <v>105.9075</v>
      </c>
      <c r="O39" s="25">
        <v>0</v>
      </c>
      <c r="P39" s="25">
        <v>0</v>
      </c>
      <c r="Q39" s="25">
        <v>23.535</v>
      </c>
      <c r="R39" s="25">
        <v>23.535</v>
      </c>
      <c r="S39" s="25">
        <v>0</v>
      </c>
      <c r="T39" s="25">
        <v>20</v>
      </c>
      <c r="U39" s="25">
        <v>0</v>
      </c>
      <c r="V39" s="25">
        <v>25.888499999999997</v>
      </c>
      <c r="W39" s="25">
        <v>58.87</v>
      </c>
    </row>
    <row r="40" spans="1:23" x14ac:dyDescent="0.15">
      <c r="A40" t="s">
        <v>95</v>
      </c>
      <c r="B40" s="25">
        <v>1463.34</v>
      </c>
      <c r="C40" s="25">
        <v>599.96939999999995</v>
      </c>
      <c r="D40" s="25">
        <v>599.96939999999995</v>
      </c>
      <c r="E40" s="25">
        <v>0</v>
      </c>
      <c r="F40" s="25">
        <v>0</v>
      </c>
      <c r="G40" s="25">
        <v>0</v>
      </c>
      <c r="H40" s="25">
        <v>596.69448</v>
      </c>
      <c r="I40" s="25">
        <v>564.50099999999998</v>
      </c>
      <c r="J40" s="25">
        <v>265</v>
      </c>
      <c r="K40" s="25">
        <v>0</v>
      </c>
      <c r="L40" s="25">
        <v>0</v>
      </c>
      <c r="M40" s="25">
        <v>29.2668</v>
      </c>
      <c r="N40" s="25">
        <v>131.70059999999998</v>
      </c>
      <c r="O40" s="25">
        <v>0</v>
      </c>
      <c r="P40" s="25">
        <v>0</v>
      </c>
      <c r="Q40" s="25">
        <v>29.2668</v>
      </c>
      <c r="R40" s="25">
        <v>29.2668</v>
      </c>
      <c r="S40" s="25">
        <v>0</v>
      </c>
      <c r="T40" s="25">
        <v>80</v>
      </c>
      <c r="U40" s="25">
        <v>0</v>
      </c>
      <c r="V40" s="25">
        <v>32.193479999999994</v>
      </c>
      <c r="W40" s="25"/>
    </row>
    <row r="41" spans="1:23" x14ac:dyDescent="0.15">
      <c r="A41" t="s">
        <v>96</v>
      </c>
      <c r="B41" s="25">
        <v>2064.3000000000002</v>
      </c>
      <c r="C41" s="25">
        <v>701.86200000000008</v>
      </c>
      <c r="D41" s="25">
        <v>701.86200000000008</v>
      </c>
      <c r="E41" s="25">
        <v>0</v>
      </c>
      <c r="F41" s="25">
        <v>0</v>
      </c>
      <c r="G41" s="25">
        <v>0</v>
      </c>
      <c r="H41" s="25">
        <v>705.05959999999993</v>
      </c>
      <c r="I41" s="25">
        <v>659.64499999999998</v>
      </c>
      <c r="J41" s="25">
        <v>290</v>
      </c>
      <c r="K41" s="25">
        <v>0</v>
      </c>
      <c r="L41" s="25">
        <v>0</v>
      </c>
      <c r="M41" s="25">
        <v>41.286000000000001</v>
      </c>
      <c r="N41" s="25">
        <v>185.78700000000001</v>
      </c>
      <c r="O41" s="25">
        <v>0</v>
      </c>
      <c r="P41" s="25">
        <v>0</v>
      </c>
      <c r="Q41" s="25">
        <v>41.286000000000001</v>
      </c>
      <c r="R41" s="25">
        <v>41.286000000000001</v>
      </c>
      <c r="S41" s="25">
        <v>0</v>
      </c>
      <c r="T41" s="25">
        <v>60</v>
      </c>
      <c r="U41" s="25">
        <v>0</v>
      </c>
      <c r="V41" s="25">
        <v>45.4146</v>
      </c>
      <c r="W41" s="25">
        <v>103.28</v>
      </c>
    </row>
    <row r="42" spans="1:23" x14ac:dyDescent="0.15">
      <c r="A42" t="s">
        <v>120</v>
      </c>
      <c r="B42" s="25">
        <v>162.30000000000001</v>
      </c>
      <c r="C42" s="25">
        <v>51.936000000000007</v>
      </c>
      <c r="D42" s="25">
        <v>51.936000000000007</v>
      </c>
      <c r="E42" s="25">
        <v>0</v>
      </c>
      <c r="F42" s="25">
        <v>0</v>
      </c>
      <c r="G42" s="25">
        <v>0</v>
      </c>
      <c r="H42" s="25">
        <v>51.915600000000005</v>
      </c>
      <c r="I42" s="25">
        <v>48.345000000000006</v>
      </c>
      <c r="J42" s="25">
        <v>0</v>
      </c>
      <c r="K42" s="25">
        <v>0</v>
      </c>
      <c r="L42" s="25">
        <v>0</v>
      </c>
      <c r="M42" s="25">
        <v>3.2460000000000004</v>
      </c>
      <c r="N42" s="25">
        <v>14.607000000000001</v>
      </c>
      <c r="O42" s="25">
        <v>0</v>
      </c>
      <c r="P42" s="25">
        <v>0</v>
      </c>
      <c r="Q42" s="25">
        <v>3.2460000000000004</v>
      </c>
      <c r="R42" s="25">
        <v>3.2460000000000004</v>
      </c>
      <c r="S42" s="25">
        <v>0</v>
      </c>
      <c r="T42" s="25">
        <v>24</v>
      </c>
      <c r="U42" s="25">
        <v>0</v>
      </c>
      <c r="V42" s="25">
        <v>3.5706000000000002</v>
      </c>
      <c r="W42" s="25">
        <v>11.36</v>
      </c>
    </row>
    <row r="43" spans="1:23" x14ac:dyDescent="0.15">
      <c r="A43" t="s">
        <v>97</v>
      </c>
      <c r="B43" s="25">
        <v>2832.6</v>
      </c>
      <c r="C43" s="25">
        <v>1133.04</v>
      </c>
      <c r="D43" s="25">
        <v>1133.04</v>
      </c>
      <c r="E43" s="25">
        <v>0</v>
      </c>
      <c r="F43" s="25">
        <v>0</v>
      </c>
      <c r="G43" s="25">
        <v>0</v>
      </c>
      <c r="H43" s="25">
        <v>1137.2072000000001</v>
      </c>
      <c r="I43" s="25">
        <v>1074.8900000000001</v>
      </c>
      <c r="J43" s="25">
        <v>520</v>
      </c>
      <c r="K43" s="25">
        <v>0</v>
      </c>
      <c r="L43" s="25">
        <v>0</v>
      </c>
      <c r="M43" s="25">
        <v>56.652000000000001</v>
      </c>
      <c r="N43" s="25">
        <v>254.93399999999997</v>
      </c>
      <c r="O43" s="25">
        <v>0</v>
      </c>
      <c r="P43" s="25">
        <v>0</v>
      </c>
      <c r="Q43" s="25">
        <v>56.652000000000001</v>
      </c>
      <c r="R43" s="25">
        <v>56.652000000000001</v>
      </c>
      <c r="S43" s="25">
        <v>0</v>
      </c>
      <c r="T43" s="25">
        <v>130</v>
      </c>
      <c r="U43" s="25">
        <v>0</v>
      </c>
      <c r="V43" s="25">
        <v>62.317199999999993</v>
      </c>
      <c r="W43" s="25">
        <v>141.78</v>
      </c>
    </row>
    <row r="44" spans="1:23" x14ac:dyDescent="0.15">
      <c r="A44" t="s">
        <v>98</v>
      </c>
      <c r="B44" s="25">
        <v>1125.5</v>
      </c>
      <c r="C44" s="25">
        <v>435.91500000000002</v>
      </c>
      <c r="D44" s="25">
        <v>416.435</v>
      </c>
      <c r="E44" s="25">
        <v>0</v>
      </c>
      <c r="F44" s="25">
        <v>0</v>
      </c>
      <c r="G44" s="25">
        <v>19.48</v>
      </c>
      <c r="H44" s="25">
        <v>413.58600000000001</v>
      </c>
      <c r="I44" s="25">
        <v>388.82499999999999</v>
      </c>
      <c r="J44" s="25">
        <v>140</v>
      </c>
      <c r="K44" s="25">
        <v>0</v>
      </c>
      <c r="L44" s="25">
        <v>0</v>
      </c>
      <c r="M44" s="25">
        <v>22.51</v>
      </c>
      <c r="N44" s="25">
        <v>101.295</v>
      </c>
      <c r="O44" s="25">
        <v>0</v>
      </c>
      <c r="P44" s="25">
        <v>0</v>
      </c>
      <c r="Q44" s="25">
        <v>22.51</v>
      </c>
      <c r="R44" s="25">
        <v>22.51</v>
      </c>
      <c r="S44" s="25">
        <v>0</v>
      </c>
      <c r="T44" s="25">
        <v>80</v>
      </c>
      <c r="U44" s="25">
        <v>0</v>
      </c>
      <c r="V44" s="25">
        <v>24.760999999999999</v>
      </c>
      <c r="W44" s="25">
        <v>51.67</v>
      </c>
    </row>
    <row r="45" spans="1:23" x14ac:dyDescent="0.15">
      <c r="A45" t="s">
        <v>99</v>
      </c>
      <c r="B45" s="25">
        <v>1068.8399999999999</v>
      </c>
      <c r="C45" s="25">
        <v>395.47079999999994</v>
      </c>
      <c r="D45" s="25">
        <v>395.47079999999994</v>
      </c>
      <c r="E45" s="25">
        <v>0</v>
      </c>
      <c r="F45" s="25">
        <v>0</v>
      </c>
      <c r="G45" s="25">
        <v>0</v>
      </c>
      <c r="H45" s="25">
        <v>393.84048000000001</v>
      </c>
      <c r="I45" s="25">
        <v>370.32600000000002</v>
      </c>
      <c r="J45" s="25">
        <v>200</v>
      </c>
      <c r="K45" s="25">
        <v>0</v>
      </c>
      <c r="L45" s="25">
        <v>0</v>
      </c>
      <c r="M45" s="25">
        <v>21.376799999999999</v>
      </c>
      <c r="N45" s="25">
        <v>96.195599999999985</v>
      </c>
      <c r="O45" s="25">
        <v>0</v>
      </c>
      <c r="P45" s="25">
        <v>0</v>
      </c>
      <c r="Q45" s="25">
        <v>21.376799999999999</v>
      </c>
      <c r="R45" s="25">
        <v>21.376799999999999</v>
      </c>
      <c r="S45" s="25">
        <v>0</v>
      </c>
      <c r="T45" s="25">
        <v>10</v>
      </c>
      <c r="U45" s="25">
        <v>0</v>
      </c>
      <c r="V45" s="25">
        <v>23.514479999999995</v>
      </c>
      <c r="W45" s="25">
        <v>53.49</v>
      </c>
    </row>
    <row r="46" spans="1:23" x14ac:dyDescent="0.15">
      <c r="A46" t="s">
        <v>100</v>
      </c>
      <c r="B46" s="25">
        <v>2024.66</v>
      </c>
      <c r="C46" s="25">
        <v>769.37080000000003</v>
      </c>
      <c r="D46" s="25">
        <v>769.37080000000003</v>
      </c>
      <c r="E46" s="25">
        <v>0</v>
      </c>
      <c r="F46" s="25">
        <v>0</v>
      </c>
      <c r="G46" s="25">
        <v>0</v>
      </c>
      <c r="H46" s="25">
        <v>778.24152000000004</v>
      </c>
      <c r="I46" s="25">
        <v>733.69900000000007</v>
      </c>
      <c r="J46" s="25">
        <v>290</v>
      </c>
      <c r="K46" s="25">
        <v>0</v>
      </c>
      <c r="L46" s="25">
        <v>0</v>
      </c>
      <c r="M46" s="25">
        <v>40.493200000000002</v>
      </c>
      <c r="N46" s="25">
        <v>182.21940000000001</v>
      </c>
      <c r="O46" s="25">
        <v>0</v>
      </c>
      <c r="P46" s="25">
        <v>0</v>
      </c>
      <c r="Q46" s="25">
        <v>40.493200000000002</v>
      </c>
      <c r="R46" s="25">
        <v>40.493200000000002</v>
      </c>
      <c r="S46" s="25">
        <v>0</v>
      </c>
      <c r="T46" s="25">
        <v>140</v>
      </c>
      <c r="U46" s="25">
        <v>0</v>
      </c>
      <c r="V46" s="25">
        <v>44.542519999999996</v>
      </c>
      <c r="W46" s="25">
        <v>101.32</v>
      </c>
    </row>
    <row r="47" spans="1:23" x14ac:dyDescent="0.15">
      <c r="A47" s="25" t="s">
        <v>121</v>
      </c>
      <c r="B47" s="25"/>
      <c r="C47" s="25">
        <v>10644.599900000001</v>
      </c>
      <c r="D47" s="25">
        <v>10486.059899999998</v>
      </c>
      <c r="E47" s="25">
        <v>0</v>
      </c>
      <c r="F47" s="25">
        <v>0</v>
      </c>
      <c r="G47" s="25">
        <v>158.54</v>
      </c>
      <c r="H47" s="25">
        <v>10516.76676</v>
      </c>
      <c r="I47" s="25">
        <v>9873.424500000001</v>
      </c>
      <c r="J47" s="25">
        <v>3569</v>
      </c>
      <c r="K47" s="25">
        <v>0</v>
      </c>
      <c r="L47" s="25">
        <v>0</v>
      </c>
      <c r="M47" s="25">
        <v>584.85659999999996</v>
      </c>
      <c r="N47" s="25">
        <v>2631.8546999999999</v>
      </c>
      <c r="O47" s="25">
        <v>0</v>
      </c>
      <c r="P47" s="25">
        <v>0</v>
      </c>
      <c r="Q47" s="25">
        <v>584.85659999999996</v>
      </c>
      <c r="R47" s="25">
        <v>584.85659999999996</v>
      </c>
      <c r="S47" s="25">
        <v>0</v>
      </c>
      <c r="T47" s="25">
        <v>1918</v>
      </c>
      <c r="U47" s="25">
        <v>0</v>
      </c>
      <c r="V47" s="25">
        <v>643.34226000000012</v>
      </c>
      <c r="W47" s="25">
        <v>1466.48</v>
      </c>
    </row>
  </sheetData>
  <sortState xmlns:xlrd2="http://schemas.microsoft.com/office/spreadsheetml/2017/richdata2" ref="A3:C30">
    <sortCondition ref="A3"/>
  </sortState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9B82-1971-E94F-982D-0FAC310B8C88}">
  <dimension ref="A2:K32"/>
  <sheetViews>
    <sheetView zoomScaleNormal="100" workbookViewId="0">
      <selection activeCell="B28" sqref="B28"/>
    </sheetView>
  </sheetViews>
  <sheetFormatPr baseColWidth="10" defaultColWidth="21.59765625" defaultRowHeight="12" x14ac:dyDescent="0.15"/>
  <cols>
    <col min="3" max="3" width="62.796875" bestFit="1" customWidth="1"/>
    <col min="4" max="4" width="8" bestFit="1" customWidth="1"/>
    <col min="5" max="5" width="20.19921875" bestFit="1" customWidth="1"/>
  </cols>
  <sheetData>
    <row r="2" spans="1:11" x14ac:dyDescent="0.15">
      <c r="A2" s="32" t="s">
        <v>72</v>
      </c>
      <c r="B2" s="42" t="s">
        <v>116</v>
      </c>
    </row>
    <row r="3" spans="1:11" x14ac:dyDescent="0.15">
      <c r="A3" s="32" t="s">
        <v>73</v>
      </c>
      <c r="B3" t="s">
        <v>146</v>
      </c>
    </row>
    <row r="5" spans="1:11" s="31" customFormat="1" ht="63" customHeight="1" x14ac:dyDescent="0.15">
      <c r="A5" s="36" t="s">
        <v>74</v>
      </c>
      <c r="B5" s="36" t="s">
        <v>2</v>
      </c>
      <c r="C5" s="36" t="s">
        <v>75</v>
      </c>
      <c r="D5" s="31" t="s">
        <v>122</v>
      </c>
      <c r="E5" s="31" t="s">
        <v>149</v>
      </c>
    </row>
    <row r="6" spans="1:11" s="33" customFormat="1" ht="12" customHeight="1" x14ac:dyDescent="0.15">
      <c r="A6" s="4" t="s">
        <v>5</v>
      </c>
      <c r="B6" s="34" t="s">
        <v>6</v>
      </c>
      <c r="C6">
        <v>0.27</v>
      </c>
      <c r="D6" s="25">
        <v>313.60500000000002</v>
      </c>
      <c r="E6" s="25">
        <v>3763.26</v>
      </c>
      <c r="F6"/>
      <c r="G6"/>
      <c r="H6"/>
      <c r="I6"/>
      <c r="J6"/>
      <c r="K6"/>
    </row>
    <row r="7" spans="1:11" ht="15" customHeight="1" x14ac:dyDescent="0.15">
      <c r="A7" s="45" t="s">
        <v>123</v>
      </c>
      <c r="B7" s="34" t="s">
        <v>8</v>
      </c>
      <c r="C7">
        <v>0.27</v>
      </c>
      <c r="D7" s="25">
        <v>313.60500000000002</v>
      </c>
      <c r="E7" s="25">
        <v>3763.26</v>
      </c>
    </row>
    <row r="8" spans="1:11" ht="12" customHeight="1" x14ac:dyDescent="0.15">
      <c r="A8" s="45" t="s">
        <v>124</v>
      </c>
      <c r="B8" s="34" t="s">
        <v>45</v>
      </c>
      <c r="C8" s="11">
        <v>0</v>
      </c>
      <c r="D8" s="11">
        <v>0</v>
      </c>
      <c r="E8" s="11">
        <v>0</v>
      </c>
    </row>
    <row r="9" spans="1:11" ht="12" customHeight="1" x14ac:dyDescent="0.15">
      <c r="A9" s="45" t="s">
        <v>125</v>
      </c>
      <c r="B9" s="34" t="s">
        <v>141</v>
      </c>
      <c r="C9" s="11">
        <v>0</v>
      </c>
      <c r="D9" s="11">
        <v>0</v>
      </c>
      <c r="E9" s="11">
        <v>0</v>
      </c>
    </row>
    <row r="10" spans="1:11" ht="12" customHeight="1" x14ac:dyDescent="0.15">
      <c r="A10" s="45" t="s">
        <v>126</v>
      </c>
      <c r="B10" s="35" t="s">
        <v>150</v>
      </c>
      <c r="C10" s="25" t="s">
        <v>145</v>
      </c>
      <c r="D10" s="25">
        <v>0</v>
      </c>
      <c r="E10" s="25">
        <v>0</v>
      </c>
    </row>
    <row r="11" spans="1:11" ht="12" customHeight="1" x14ac:dyDescent="0.15">
      <c r="A11" s="4" t="s">
        <v>16</v>
      </c>
      <c r="B11" s="34" t="s">
        <v>17</v>
      </c>
      <c r="C11">
        <v>0.26670512268618168</v>
      </c>
      <c r="D11" s="25">
        <v>309.77800000000002</v>
      </c>
      <c r="E11" s="25">
        <v>3717.3360000000002</v>
      </c>
    </row>
    <row r="12" spans="1:11" ht="12" customHeight="1" x14ac:dyDescent="0.15">
      <c r="A12" s="44" t="s">
        <v>127</v>
      </c>
      <c r="B12" s="34" t="s">
        <v>18</v>
      </c>
      <c r="C12">
        <v>0.24470512268618169</v>
      </c>
      <c r="D12" s="25">
        <v>284.22500000000002</v>
      </c>
      <c r="E12" s="25">
        <v>3410.7000000000003</v>
      </c>
    </row>
    <row r="13" spans="1:11" ht="12" customHeight="1" x14ac:dyDescent="0.15">
      <c r="A13" s="44" t="s">
        <v>128</v>
      </c>
      <c r="B13" s="34" t="s">
        <v>19</v>
      </c>
      <c r="C13" s="25">
        <v>0</v>
      </c>
      <c r="D13" s="11">
        <v>0</v>
      </c>
      <c r="E13" s="11">
        <v>0</v>
      </c>
    </row>
    <row r="14" spans="1:11" ht="12" customHeight="1" x14ac:dyDescent="0.15">
      <c r="A14" s="44" t="s">
        <v>129</v>
      </c>
      <c r="B14" s="34" t="s">
        <v>20</v>
      </c>
      <c r="C14" s="25">
        <v>0.02</v>
      </c>
      <c r="D14" s="25">
        <v>23.23</v>
      </c>
      <c r="E14" s="25">
        <v>278.76</v>
      </c>
    </row>
    <row r="15" spans="1:11" ht="12" customHeight="1" x14ac:dyDescent="0.15">
      <c r="A15" s="44" t="s">
        <v>130</v>
      </c>
      <c r="B15" s="34" t="s">
        <v>22</v>
      </c>
      <c r="C15" s="25">
        <v>0.09</v>
      </c>
      <c r="D15" s="25">
        <v>104.535</v>
      </c>
      <c r="E15" s="25">
        <v>1254.42</v>
      </c>
    </row>
    <row r="16" spans="1:11" ht="12" customHeight="1" x14ac:dyDescent="0.15">
      <c r="A16" s="44" t="s">
        <v>131</v>
      </c>
      <c r="B16" s="34" t="s">
        <v>47</v>
      </c>
      <c r="C16" s="11">
        <v>0</v>
      </c>
      <c r="D16" s="11">
        <v>0</v>
      </c>
      <c r="E16" s="11">
        <v>0</v>
      </c>
    </row>
    <row r="17" spans="1:5" ht="12" customHeight="1" x14ac:dyDescent="0.15">
      <c r="A17" s="44" t="s">
        <v>132</v>
      </c>
      <c r="B17" s="34" t="s">
        <v>25</v>
      </c>
      <c r="C17" s="11">
        <v>0</v>
      </c>
      <c r="D17" s="11">
        <v>0</v>
      </c>
      <c r="E17" s="11">
        <v>0</v>
      </c>
    </row>
    <row r="18" spans="1:5" ht="12" customHeight="1" x14ac:dyDescent="0.15">
      <c r="A18" s="44" t="s">
        <v>133</v>
      </c>
      <c r="B18" s="34" t="s">
        <v>27</v>
      </c>
      <c r="C18" s="25">
        <v>0.02</v>
      </c>
      <c r="D18" s="25">
        <v>23.23</v>
      </c>
      <c r="E18" s="25">
        <v>278.76</v>
      </c>
    </row>
    <row r="19" spans="1:5" ht="12" customHeight="1" x14ac:dyDescent="0.15">
      <c r="A19" s="44" t="s">
        <v>134</v>
      </c>
      <c r="B19" s="34" t="s">
        <v>29</v>
      </c>
      <c r="C19" s="25">
        <v>0.02</v>
      </c>
      <c r="D19" s="25">
        <v>23.23</v>
      </c>
      <c r="E19" s="25">
        <v>278.76</v>
      </c>
    </row>
    <row r="20" spans="1:5" ht="12" customHeight="1" x14ac:dyDescent="0.15">
      <c r="A20" s="44" t="s">
        <v>135</v>
      </c>
      <c r="B20" s="34" t="s">
        <v>142</v>
      </c>
      <c r="C20" s="25">
        <v>0</v>
      </c>
      <c r="D20" s="11">
        <v>0</v>
      </c>
      <c r="E20" s="11">
        <v>0</v>
      </c>
    </row>
    <row r="21" spans="1:5" ht="12" customHeight="1" x14ac:dyDescent="0.15">
      <c r="A21" s="44" t="s">
        <v>136</v>
      </c>
      <c r="B21" s="34" t="s">
        <v>143</v>
      </c>
      <c r="C21">
        <v>9.4705122686181656E-2</v>
      </c>
      <c r="D21" s="25">
        <v>110</v>
      </c>
      <c r="E21" s="25">
        <v>1320</v>
      </c>
    </row>
    <row r="22" spans="1:5" ht="12" customHeight="1" x14ac:dyDescent="0.15">
      <c r="A22" s="44" t="s">
        <v>137</v>
      </c>
      <c r="B22" s="34" t="s">
        <v>37</v>
      </c>
      <c r="C22" s="25">
        <v>0</v>
      </c>
      <c r="D22" s="11">
        <v>0</v>
      </c>
      <c r="E22" s="11">
        <v>0</v>
      </c>
    </row>
    <row r="23" spans="1:5" ht="12" customHeight="1" x14ac:dyDescent="0.15">
      <c r="A23" s="44" t="s">
        <v>138</v>
      </c>
      <c r="B23" s="34" t="s">
        <v>39</v>
      </c>
      <c r="C23" s="11">
        <v>0</v>
      </c>
      <c r="D23" s="11">
        <v>0</v>
      </c>
      <c r="E23" s="11">
        <v>0</v>
      </c>
    </row>
    <row r="24" spans="1:5" ht="12" customHeight="1" x14ac:dyDescent="0.15">
      <c r="A24" s="44" t="s">
        <v>139</v>
      </c>
      <c r="B24" s="34" t="s">
        <v>141</v>
      </c>
      <c r="C24" s="11">
        <v>0</v>
      </c>
      <c r="D24" s="11">
        <v>0</v>
      </c>
      <c r="E24" s="11">
        <v>0</v>
      </c>
    </row>
    <row r="25" spans="1:5" ht="12" customHeight="1" x14ac:dyDescent="0.15">
      <c r="A25" s="44" t="s">
        <v>140</v>
      </c>
      <c r="B25" s="34" t="s">
        <v>80</v>
      </c>
      <c r="C25" s="11">
        <v>2.1999999999999999E-2</v>
      </c>
      <c r="D25" s="11">
        <v>25.552999999999997</v>
      </c>
      <c r="E25" s="11">
        <v>306.63599999999997</v>
      </c>
    </row>
    <row r="26" spans="1:5" ht="12" customHeight="1" x14ac:dyDescent="0.15">
      <c r="A26" s="4" t="s">
        <v>51</v>
      </c>
      <c r="B26" s="34" t="s">
        <v>52</v>
      </c>
      <c r="C26">
        <v>5.003874300473525E-2</v>
      </c>
      <c r="D26" s="25">
        <v>58.12</v>
      </c>
      <c r="E26" s="25">
        <v>697.43999999999994</v>
      </c>
    </row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AE6F-F99B-9C41-BC79-E0B3180DCC03}">
  <dimension ref="A2:K26"/>
  <sheetViews>
    <sheetView zoomScale="120" zoomScaleNormal="120" workbookViewId="0">
      <selection activeCell="E17" sqref="E17"/>
    </sheetView>
  </sheetViews>
  <sheetFormatPr baseColWidth="10" defaultColWidth="12.3984375" defaultRowHeight="12" x14ac:dyDescent="0.15"/>
  <cols>
    <col min="1" max="1" width="16.19921875" customWidth="1"/>
    <col min="2" max="2" width="68" bestFit="1" customWidth="1"/>
    <col min="3" max="3" width="22.59765625" bestFit="1" customWidth="1"/>
    <col min="4" max="4" width="14.19921875" bestFit="1" customWidth="1"/>
    <col min="5" max="5" width="20.19921875" bestFit="1" customWidth="1"/>
    <col min="6" max="8" width="18" bestFit="1" customWidth="1"/>
    <col min="9" max="9" width="11.796875" bestFit="1" customWidth="1"/>
    <col min="10" max="10" width="19" bestFit="1" customWidth="1"/>
    <col min="11" max="11" width="11" customWidth="1"/>
  </cols>
  <sheetData>
    <row r="2" spans="1:11" x14ac:dyDescent="0.15">
      <c r="A2" s="32" t="s">
        <v>72</v>
      </c>
      <c r="B2" t="s">
        <v>146</v>
      </c>
    </row>
    <row r="3" spans="1:11" x14ac:dyDescent="0.15">
      <c r="A3" s="32" t="s">
        <v>73</v>
      </c>
      <c r="B3" t="s">
        <v>146</v>
      </c>
    </row>
    <row r="5" spans="1:11" ht="13" x14ac:dyDescent="0.15">
      <c r="A5" s="24" t="s">
        <v>74</v>
      </c>
      <c r="B5" s="24" t="s">
        <v>2</v>
      </c>
      <c r="C5" s="31" t="s">
        <v>122</v>
      </c>
    </row>
    <row r="6" spans="1:11" s="33" customFormat="1" ht="12" customHeight="1" x14ac:dyDescent="0.15">
      <c r="A6" s="4" t="s">
        <v>5</v>
      </c>
      <c r="B6" s="34" t="s">
        <v>6</v>
      </c>
      <c r="C6" s="25">
        <v>10644.599900000005</v>
      </c>
      <c r="D6"/>
      <c r="E6"/>
      <c r="F6"/>
      <c r="G6"/>
      <c r="H6"/>
      <c r="I6"/>
      <c r="J6"/>
      <c r="K6"/>
    </row>
    <row r="7" spans="1:11" ht="12" customHeight="1" x14ac:dyDescent="0.15">
      <c r="A7" s="4" t="s">
        <v>16</v>
      </c>
      <c r="B7" s="34" t="s">
        <v>17</v>
      </c>
      <c r="C7" s="25">
        <v>10516.766760000002</v>
      </c>
    </row>
    <row r="8" spans="1:11" ht="12" customHeight="1" x14ac:dyDescent="0.15">
      <c r="A8" s="4" t="s">
        <v>51</v>
      </c>
      <c r="B8" s="34" t="s">
        <v>52</v>
      </c>
      <c r="C8" s="25">
        <v>1466.4799999999998</v>
      </c>
    </row>
    <row r="9" spans="1:11" ht="12" customHeight="1" x14ac:dyDescent="0.15"/>
    <row r="10" spans="1:11" ht="12" customHeight="1" x14ac:dyDescent="0.15"/>
    <row r="11" spans="1:11" ht="12" customHeight="1" x14ac:dyDescent="0.15"/>
    <row r="12" spans="1:11" ht="12" customHeight="1" x14ac:dyDescent="0.15"/>
    <row r="13" spans="1:11" ht="12" customHeight="1" x14ac:dyDescent="0.15">
      <c r="A13" s="32" t="s">
        <v>72</v>
      </c>
      <c r="B13" t="s">
        <v>146</v>
      </c>
    </row>
    <row r="14" spans="1:11" ht="12" customHeight="1" x14ac:dyDescent="0.15">
      <c r="A14" s="32" t="s">
        <v>73</v>
      </c>
      <c r="B14" t="s">
        <v>146</v>
      </c>
    </row>
    <row r="15" spans="1:11" ht="12" customHeight="1" x14ac:dyDescent="0.15"/>
    <row r="16" spans="1:11" ht="12" customHeight="1" x14ac:dyDescent="0.15">
      <c r="A16" s="24" t="s">
        <v>74</v>
      </c>
      <c r="B16" s="24" t="s">
        <v>2</v>
      </c>
      <c r="C16" s="31" t="s">
        <v>122</v>
      </c>
    </row>
    <row r="17" spans="1:3" ht="12" customHeight="1" x14ac:dyDescent="0.15">
      <c r="A17" s="4" t="s">
        <v>128</v>
      </c>
      <c r="B17" s="34" t="s">
        <v>19</v>
      </c>
      <c r="C17" s="25">
        <v>3569</v>
      </c>
    </row>
    <row r="18" spans="1:3" ht="12" customHeight="1" x14ac:dyDescent="0.15">
      <c r="A18" s="4" t="s">
        <v>130</v>
      </c>
      <c r="B18" s="34" t="s">
        <v>22</v>
      </c>
      <c r="C18" s="25">
        <v>2631.8547000000003</v>
      </c>
    </row>
    <row r="19" spans="1:3" ht="12" customHeight="1" x14ac:dyDescent="0.15">
      <c r="A19" s="4" t="s">
        <v>129</v>
      </c>
      <c r="B19" s="34" t="s">
        <v>20</v>
      </c>
      <c r="C19" s="25">
        <v>584.85660000000007</v>
      </c>
    </row>
    <row r="20" spans="1:3" ht="12" customHeight="1" x14ac:dyDescent="0.15">
      <c r="A20" s="4" t="s">
        <v>133</v>
      </c>
      <c r="B20" s="34" t="s">
        <v>27</v>
      </c>
      <c r="C20" s="25">
        <v>584.85660000000007</v>
      </c>
    </row>
    <row r="21" spans="1:3" ht="12" customHeight="1" x14ac:dyDescent="0.15">
      <c r="A21" s="4" t="s">
        <v>134</v>
      </c>
      <c r="B21" s="34" t="s">
        <v>29</v>
      </c>
      <c r="C21" s="25">
        <v>584.85660000000007</v>
      </c>
    </row>
    <row r="22" spans="1:3" ht="12" customHeight="1" x14ac:dyDescent="0.15">
      <c r="A22" s="4" t="s">
        <v>135</v>
      </c>
      <c r="B22" s="34" t="s">
        <v>142</v>
      </c>
      <c r="C22" s="25">
        <v>0</v>
      </c>
    </row>
    <row r="23" spans="1:3" ht="12" customHeight="1" x14ac:dyDescent="0.15">
      <c r="A23" s="4" t="s">
        <v>136</v>
      </c>
      <c r="B23" s="34" t="s">
        <v>143</v>
      </c>
      <c r="C23" s="25">
        <v>1918</v>
      </c>
    </row>
    <row r="24" spans="1:3" ht="12" customHeight="1" x14ac:dyDescent="0.15">
      <c r="A24" s="4" t="s">
        <v>140</v>
      </c>
      <c r="B24" s="34" t="s">
        <v>80</v>
      </c>
      <c r="C24" s="25">
        <v>643.34226000000012</v>
      </c>
    </row>
    <row r="25" spans="1:3" ht="12" customHeight="1" x14ac:dyDescent="0.15"/>
    <row r="26" spans="1:3" ht="12" customHeight="1" x14ac:dyDescent="0.15"/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630A-0AE9-DD49-8A6E-2710A9C7EC9C}">
  <sheetPr filterMode="1"/>
  <dimension ref="A1:L881"/>
  <sheetViews>
    <sheetView tabSelected="1" zoomScale="120" zoomScaleNormal="120" workbookViewId="0">
      <pane ySplit="1" topLeftCell="A3" activePane="bottomLeft" state="frozen"/>
      <selection pane="bottomLeft" activeCell="G64" sqref="G64"/>
    </sheetView>
  </sheetViews>
  <sheetFormatPr baseColWidth="10" defaultRowHeight="12" x14ac:dyDescent="0.15"/>
  <cols>
    <col min="1" max="1" width="29" style="4" customWidth="1"/>
    <col min="2" max="2" width="9" style="4" customWidth="1"/>
    <col min="3" max="3" width="11.3984375" style="4" customWidth="1"/>
    <col min="4" max="4" width="7.3984375" style="4" customWidth="1"/>
    <col min="5" max="5" width="18.59765625" style="4" customWidth="1"/>
    <col min="6" max="6" width="11.19921875" style="4" customWidth="1"/>
    <col min="7" max="7" width="12.3984375" style="4" customWidth="1"/>
    <col min="8" max="8" width="11.59765625" style="4" customWidth="1"/>
    <col min="9" max="16384" width="11" style="4"/>
  </cols>
  <sheetData>
    <row r="1" spans="1:12" s="7" customFormat="1" ht="83" customHeight="1" x14ac:dyDescent="0.15">
      <c r="A1" s="8" t="s">
        <v>72</v>
      </c>
      <c r="B1" s="8" t="s">
        <v>73</v>
      </c>
      <c r="C1" s="8" t="s">
        <v>74</v>
      </c>
      <c r="D1" s="8" t="s">
        <v>2</v>
      </c>
      <c r="E1" s="8" t="s">
        <v>75</v>
      </c>
      <c r="F1" s="8" t="s">
        <v>76</v>
      </c>
      <c r="G1" s="12" t="s">
        <v>77</v>
      </c>
      <c r="H1" s="8" t="s">
        <v>78</v>
      </c>
      <c r="I1" s="8">
        <v>1</v>
      </c>
      <c r="J1" s="8" t="s">
        <v>81</v>
      </c>
      <c r="K1" s="8">
        <v>3</v>
      </c>
      <c r="L1" s="8"/>
    </row>
    <row r="2" spans="1:12" s="15" customFormat="1" hidden="1" x14ac:dyDescent="0.15">
      <c r="A2" s="15" t="s">
        <v>79</v>
      </c>
      <c r="B2" s="15">
        <v>955.74</v>
      </c>
      <c r="C2" s="5" t="s">
        <v>5</v>
      </c>
      <c r="D2" s="5" t="s">
        <v>6</v>
      </c>
      <c r="E2" s="16">
        <f>G2/B2</f>
        <v>0.34</v>
      </c>
      <c r="G2" s="17">
        <f>SUM(G3:G6)</f>
        <v>324.95160000000004</v>
      </c>
      <c r="H2" s="17">
        <f>G2*12</f>
        <v>3899.4192000000003</v>
      </c>
    </row>
    <row r="3" spans="1:12" hidden="1" x14ac:dyDescent="0.15">
      <c r="A3" s="4" t="s">
        <v>79</v>
      </c>
      <c r="B3" s="4">
        <v>955.74</v>
      </c>
      <c r="C3" s="6" t="s">
        <v>123</v>
      </c>
      <c r="D3" s="6" t="s">
        <v>8</v>
      </c>
      <c r="E3" s="29">
        <v>0.34</v>
      </c>
      <c r="G3" s="13">
        <f>B3*E3</f>
        <v>324.95160000000004</v>
      </c>
      <c r="H3" s="11">
        <f>G3*12</f>
        <v>3899.4192000000003</v>
      </c>
    </row>
    <row r="4" spans="1:12" hidden="1" x14ac:dyDescent="0.15">
      <c r="A4" s="4" t="s">
        <v>79</v>
      </c>
      <c r="B4" s="4">
        <v>955.74</v>
      </c>
      <c r="C4" s="6" t="s">
        <v>124</v>
      </c>
      <c r="D4" s="6" t="s">
        <v>144</v>
      </c>
      <c r="E4" s="10">
        <f t="shared" ref="E4:E20" si="0">G4/B4</f>
        <v>0</v>
      </c>
      <c r="G4" s="10">
        <v>0</v>
      </c>
      <c r="H4" s="11">
        <f t="shared" ref="H4:H21" si="1">G4*12</f>
        <v>0</v>
      </c>
    </row>
    <row r="5" spans="1:12" hidden="1" x14ac:dyDescent="0.15">
      <c r="A5" s="4" t="s">
        <v>79</v>
      </c>
      <c r="B5" s="4">
        <v>955.74</v>
      </c>
      <c r="C5" s="6" t="s">
        <v>125</v>
      </c>
      <c r="D5" s="6" t="s">
        <v>141</v>
      </c>
      <c r="E5" s="10">
        <f t="shared" si="0"/>
        <v>0</v>
      </c>
      <c r="G5" s="10">
        <v>0</v>
      </c>
      <c r="H5" s="11">
        <f t="shared" si="1"/>
        <v>0</v>
      </c>
    </row>
    <row r="6" spans="1:12" hidden="1" x14ac:dyDescent="0.15">
      <c r="A6" s="4" t="s">
        <v>79</v>
      </c>
      <c r="B6" s="4">
        <v>955.74</v>
      </c>
      <c r="C6" s="6" t="s">
        <v>126</v>
      </c>
      <c r="D6" s="6" t="s">
        <v>150</v>
      </c>
      <c r="E6" s="10"/>
      <c r="G6" s="10">
        <v>0</v>
      </c>
      <c r="H6" s="11">
        <f t="shared" si="1"/>
        <v>0</v>
      </c>
    </row>
    <row r="7" spans="1:12" s="66" customFormat="1" hidden="1" x14ac:dyDescent="0.15">
      <c r="A7" s="63" t="s">
        <v>79</v>
      </c>
      <c r="B7" s="63">
        <v>955.74</v>
      </c>
      <c r="C7" s="64" t="s">
        <v>16</v>
      </c>
      <c r="D7" s="64" t="s">
        <v>17</v>
      </c>
      <c r="E7" s="65">
        <f t="shared" si="0"/>
        <v>0.33940954652939082</v>
      </c>
      <c r="G7" s="65">
        <f>G8+G20+G21</f>
        <v>324.38727999999998</v>
      </c>
      <c r="H7" s="67">
        <f t="shared" si="1"/>
        <v>3892.6473599999999</v>
      </c>
      <c r="J7" s="67">
        <f>G3-G7</f>
        <v>0.5643200000000661</v>
      </c>
    </row>
    <row r="8" spans="1:12" hidden="1" x14ac:dyDescent="0.15">
      <c r="A8" s="4" t="s">
        <v>79</v>
      </c>
      <c r="B8" s="4">
        <v>955.74</v>
      </c>
      <c r="C8" s="6" t="s">
        <v>127</v>
      </c>
      <c r="D8" s="6" t="s">
        <v>18</v>
      </c>
      <c r="E8" s="11">
        <f t="shared" si="0"/>
        <v>0.31740954652939085</v>
      </c>
      <c r="G8" s="14">
        <f>SUM(G9:G17)</f>
        <v>303.36099999999999</v>
      </c>
      <c r="H8" s="11">
        <f t="shared" si="1"/>
        <v>3640.3319999999999</v>
      </c>
    </row>
    <row r="9" spans="1:12" hidden="1" x14ac:dyDescent="0.15">
      <c r="A9" s="4" t="s">
        <v>79</v>
      </c>
      <c r="B9" s="4">
        <v>955.74</v>
      </c>
      <c r="C9" s="9" t="s">
        <v>128</v>
      </c>
      <c r="D9" s="6" t="s">
        <v>19</v>
      </c>
      <c r="E9" s="48">
        <f t="shared" si="0"/>
        <v>7.3241676606608491E-2</v>
      </c>
      <c r="G9" s="10">
        <v>70</v>
      </c>
      <c r="H9" s="11">
        <f t="shared" si="1"/>
        <v>840</v>
      </c>
    </row>
    <row r="10" spans="1:12" hidden="1" x14ac:dyDescent="0.15">
      <c r="A10" s="4" t="s">
        <v>79</v>
      </c>
      <c r="B10" s="4">
        <v>955.74</v>
      </c>
      <c r="C10" s="9" t="s">
        <v>129</v>
      </c>
      <c r="D10" s="6" t="s">
        <v>20</v>
      </c>
      <c r="E10" s="26">
        <v>0.02</v>
      </c>
      <c r="G10" s="10">
        <f>B10*E10</f>
        <v>19.114799999999999</v>
      </c>
      <c r="H10" s="11">
        <f t="shared" si="1"/>
        <v>229.37759999999997</v>
      </c>
    </row>
    <row r="11" spans="1:12" hidden="1" x14ac:dyDescent="0.15">
      <c r="A11" s="4" t="s">
        <v>79</v>
      </c>
      <c r="B11" s="4">
        <v>955.74</v>
      </c>
      <c r="C11" s="9" t="s">
        <v>130</v>
      </c>
      <c r="D11" s="6" t="s">
        <v>22</v>
      </c>
      <c r="E11" s="26">
        <v>0.09</v>
      </c>
      <c r="G11" s="10">
        <f>E11*B11</f>
        <v>86.016599999999997</v>
      </c>
      <c r="H11" s="11">
        <f t="shared" si="1"/>
        <v>1032.1992</v>
      </c>
    </row>
    <row r="12" spans="1:12" hidden="1" x14ac:dyDescent="0.15">
      <c r="A12" s="4" t="s">
        <v>79</v>
      </c>
      <c r="B12" s="4">
        <v>955.74</v>
      </c>
      <c r="C12" s="9" t="s">
        <v>131</v>
      </c>
      <c r="D12" s="6" t="s">
        <v>47</v>
      </c>
      <c r="E12" s="43">
        <f t="shared" si="0"/>
        <v>0</v>
      </c>
      <c r="G12" s="10">
        <v>0</v>
      </c>
      <c r="H12" s="11">
        <f t="shared" si="1"/>
        <v>0</v>
      </c>
    </row>
    <row r="13" spans="1:12" hidden="1" x14ac:dyDescent="0.15">
      <c r="A13" s="4" t="s">
        <v>79</v>
      </c>
      <c r="B13" s="4">
        <v>955.74</v>
      </c>
      <c r="C13" s="9" t="s">
        <v>132</v>
      </c>
      <c r="D13" s="6" t="s">
        <v>25</v>
      </c>
      <c r="E13" s="43">
        <f t="shared" si="0"/>
        <v>0</v>
      </c>
      <c r="G13" s="10">
        <v>0</v>
      </c>
      <c r="H13" s="11">
        <f t="shared" si="1"/>
        <v>0</v>
      </c>
    </row>
    <row r="14" spans="1:12" hidden="1" x14ac:dyDescent="0.15">
      <c r="A14" s="4" t="s">
        <v>79</v>
      </c>
      <c r="B14" s="4">
        <v>955.74</v>
      </c>
      <c r="C14" s="9" t="s">
        <v>133</v>
      </c>
      <c r="D14" s="6" t="s">
        <v>27</v>
      </c>
      <c r="E14" s="26">
        <v>0.02</v>
      </c>
      <c r="G14" s="10">
        <f>B14*E14</f>
        <v>19.114799999999999</v>
      </c>
      <c r="H14" s="11">
        <f t="shared" si="1"/>
        <v>229.37759999999997</v>
      </c>
    </row>
    <row r="15" spans="1:12" hidden="1" x14ac:dyDescent="0.15">
      <c r="A15" s="4" t="s">
        <v>79</v>
      </c>
      <c r="B15" s="4">
        <v>955.74</v>
      </c>
      <c r="C15" s="9" t="s">
        <v>134</v>
      </c>
      <c r="D15" s="6" t="s">
        <v>29</v>
      </c>
      <c r="E15" s="26">
        <v>0.02</v>
      </c>
      <c r="G15" s="10">
        <f>B15*E15</f>
        <v>19.114799999999999</v>
      </c>
      <c r="H15" s="11">
        <f t="shared" si="1"/>
        <v>229.37759999999997</v>
      </c>
    </row>
    <row r="16" spans="1:12" hidden="1" x14ac:dyDescent="0.15">
      <c r="A16" s="4" t="s">
        <v>79</v>
      </c>
      <c r="B16" s="4">
        <v>955.74</v>
      </c>
      <c r="C16" s="9" t="s">
        <v>135</v>
      </c>
      <c r="D16" s="6" t="s">
        <v>142</v>
      </c>
      <c r="E16" s="43">
        <f t="shared" si="0"/>
        <v>0</v>
      </c>
      <c r="G16" s="10">
        <v>0</v>
      </c>
      <c r="H16" s="11">
        <f t="shared" si="1"/>
        <v>0</v>
      </c>
    </row>
    <row r="17" spans="1:10" hidden="1" x14ac:dyDescent="0.15">
      <c r="A17" s="4" t="s">
        <v>79</v>
      </c>
      <c r="B17" s="4">
        <v>955.74</v>
      </c>
      <c r="C17" s="9" t="s">
        <v>136</v>
      </c>
      <c r="D17" s="6" t="s">
        <v>143</v>
      </c>
      <c r="E17" s="11">
        <f t="shared" si="0"/>
        <v>9.4167869922782352E-2</v>
      </c>
      <c r="G17" s="16">
        <v>90</v>
      </c>
      <c r="H17" s="11">
        <f t="shared" si="1"/>
        <v>1080</v>
      </c>
    </row>
    <row r="18" spans="1:10" hidden="1" x14ac:dyDescent="0.15">
      <c r="A18" s="4" t="s">
        <v>79</v>
      </c>
      <c r="B18" s="4">
        <v>955.74</v>
      </c>
      <c r="C18" s="9" t="s">
        <v>137</v>
      </c>
      <c r="D18" s="6" t="s">
        <v>37</v>
      </c>
      <c r="E18" s="11">
        <f t="shared" si="0"/>
        <v>0</v>
      </c>
      <c r="G18" s="10">
        <v>0</v>
      </c>
      <c r="H18" s="11">
        <f t="shared" si="1"/>
        <v>0</v>
      </c>
    </row>
    <row r="19" spans="1:10" hidden="1" x14ac:dyDescent="0.15">
      <c r="A19" s="4" t="s">
        <v>79</v>
      </c>
      <c r="B19" s="4">
        <v>955.74</v>
      </c>
      <c r="C19" s="9" t="s">
        <v>138</v>
      </c>
      <c r="D19" s="6" t="s">
        <v>39</v>
      </c>
      <c r="E19" s="11">
        <f t="shared" si="0"/>
        <v>0</v>
      </c>
      <c r="G19" s="10">
        <v>0</v>
      </c>
      <c r="H19" s="11">
        <f t="shared" si="1"/>
        <v>0</v>
      </c>
    </row>
    <row r="20" spans="1:10" hidden="1" x14ac:dyDescent="0.15">
      <c r="A20" s="4" t="s">
        <v>79</v>
      </c>
      <c r="B20" s="4">
        <v>955.74</v>
      </c>
      <c r="C20" s="6" t="s">
        <v>139</v>
      </c>
      <c r="D20" s="6" t="s">
        <v>141</v>
      </c>
      <c r="E20" s="11">
        <f t="shared" si="0"/>
        <v>0</v>
      </c>
      <c r="G20" s="10">
        <v>0</v>
      </c>
      <c r="H20" s="11">
        <f t="shared" si="1"/>
        <v>0</v>
      </c>
    </row>
    <row r="21" spans="1:10" hidden="1" x14ac:dyDescent="0.15">
      <c r="A21" s="4" t="s">
        <v>79</v>
      </c>
      <c r="B21" s="4">
        <v>955.74</v>
      </c>
      <c r="C21" s="6" t="s">
        <v>140</v>
      </c>
      <c r="D21" s="6" t="s">
        <v>80</v>
      </c>
      <c r="E21" s="46">
        <v>2.1999999999999999E-2</v>
      </c>
      <c r="G21" s="14">
        <f>E21*B21</f>
        <v>21.02628</v>
      </c>
      <c r="H21" s="11">
        <f t="shared" si="1"/>
        <v>252.31536</v>
      </c>
    </row>
    <row r="22" spans="1:10" s="15" customFormat="1" x14ac:dyDescent="0.15">
      <c r="A22" s="27" t="s">
        <v>79</v>
      </c>
      <c r="B22" s="27">
        <v>955.74</v>
      </c>
      <c r="C22" s="23" t="s">
        <v>51</v>
      </c>
      <c r="D22" s="23" t="s">
        <v>52</v>
      </c>
      <c r="E22" s="16">
        <f>G22/B22</f>
        <v>4.9982212735681257E-2</v>
      </c>
      <c r="G22" s="16">
        <v>47.77</v>
      </c>
      <c r="H22" s="17">
        <f>G22*12</f>
        <v>573.24</v>
      </c>
    </row>
    <row r="23" spans="1:10" s="15" customFormat="1" hidden="1" x14ac:dyDescent="0.15">
      <c r="A23" s="4" t="s">
        <v>82</v>
      </c>
      <c r="B23" s="4">
        <v>1189.8</v>
      </c>
      <c r="C23" s="5" t="s">
        <v>5</v>
      </c>
      <c r="D23" s="5" t="s">
        <v>6</v>
      </c>
      <c r="E23" s="16">
        <f>G23/B23</f>
        <v>0.34365607665153813</v>
      </c>
      <c r="G23" s="17">
        <f>SUM(G24:G27)</f>
        <v>408.88200000000006</v>
      </c>
      <c r="H23" s="17">
        <f>G23*12</f>
        <v>4906.5840000000007</v>
      </c>
    </row>
    <row r="24" spans="1:10" hidden="1" x14ac:dyDescent="0.15">
      <c r="A24" s="4" t="s">
        <v>82</v>
      </c>
      <c r="B24" s="4">
        <v>1189.8</v>
      </c>
      <c r="C24" s="6" t="s">
        <v>123</v>
      </c>
      <c r="D24" s="6" t="s">
        <v>8</v>
      </c>
      <c r="E24" s="29">
        <v>0.34</v>
      </c>
      <c r="G24" s="13">
        <f>B24*E24</f>
        <v>404.53200000000004</v>
      </c>
      <c r="H24" s="11">
        <f>G24*12</f>
        <v>4854.384</v>
      </c>
    </row>
    <row r="25" spans="1:10" hidden="1" x14ac:dyDescent="0.15">
      <c r="A25" s="4" t="s">
        <v>82</v>
      </c>
      <c r="B25" s="4">
        <v>1189.8</v>
      </c>
      <c r="C25" s="6" t="s">
        <v>124</v>
      </c>
      <c r="D25" s="6" t="s">
        <v>45</v>
      </c>
      <c r="E25" s="10">
        <f t="shared" ref="E25:E41" si="2">G25/B25</f>
        <v>0</v>
      </c>
      <c r="G25" s="10">
        <v>0</v>
      </c>
      <c r="H25" s="11">
        <f t="shared" ref="H25:H42" si="3">G25*12</f>
        <v>0</v>
      </c>
    </row>
    <row r="26" spans="1:10" hidden="1" x14ac:dyDescent="0.15">
      <c r="A26" s="4" t="s">
        <v>82</v>
      </c>
      <c r="B26" s="4">
        <v>1189.8</v>
      </c>
      <c r="C26" s="6" t="s">
        <v>125</v>
      </c>
      <c r="D26" s="6" t="s">
        <v>141</v>
      </c>
      <c r="E26" s="10">
        <f t="shared" si="2"/>
        <v>0</v>
      </c>
      <c r="G26" s="10">
        <v>0</v>
      </c>
      <c r="H26" s="11">
        <f t="shared" si="3"/>
        <v>0</v>
      </c>
    </row>
    <row r="27" spans="1:10" hidden="1" x14ac:dyDescent="0.15">
      <c r="A27" s="4" t="s">
        <v>82</v>
      </c>
      <c r="B27" s="4">
        <v>1189.8</v>
      </c>
      <c r="C27" s="6" t="s">
        <v>126</v>
      </c>
      <c r="D27" s="6" t="s">
        <v>150</v>
      </c>
      <c r="E27" s="10"/>
      <c r="G27" s="10">
        <v>4.3499999999999996</v>
      </c>
      <c r="H27" s="11">
        <f t="shared" si="3"/>
        <v>52.199999999999996</v>
      </c>
    </row>
    <row r="28" spans="1:10" s="15" customFormat="1" hidden="1" x14ac:dyDescent="0.15">
      <c r="A28" s="4" t="s">
        <v>82</v>
      </c>
      <c r="B28" s="18">
        <v>1189.8</v>
      </c>
      <c r="C28" s="5" t="s">
        <v>16</v>
      </c>
      <c r="D28" s="5" t="s">
        <v>17</v>
      </c>
      <c r="E28" s="28">
        <f t="shared" si="2"/>
        <v>0.34009547823163555</v>
      </c>
      <c r="G28" s="16">
        <f>G29+G41+G42</f>
        <v>404.64559999999994</v>
      </c>
      <c r="H28" s="17">
        <f t="shared" si="3"/>
        <v>4855.7471999999998</v>
      </c>
      <c r="J28" s="17">
        <f>G24-G28</f>
        <v>-0.11359999999990578</v>
      </c>
    </row>
    <row r="29" spans="1:10" hidden="1" x14ac:dyDescent="0.15">
      <c r="A29" s="4" t="s">
        <v>82</v>
      </c>
      <c r="B29" s="18">
        <v>1189.8</v>
      </c>
      <c r="C29" s="6" t="s">
        <v>127</v>
      </c>
      <c r="D29" s="6" t="s">
        <v>18</v>
      </c>
      <c r="E29" s="11">
        <f t="shared" si="2"/>
        <v>0.31809547823163553</v>
      </c>
      <c r="G29" s="14">
        <f>SUM(G30:G38)</f>
        <v>378.46999999999997</v>
      </c>
      <c r="H29" s="11">
        <f t="shared" si="3"/>
        <v>4541.6399999999994</v>
      </c>
    </row>
    <row r="30" spans="1:10" hidden="1" x14ac:dyDescent="0.15">
      <c r="A30" s="4" t="s">
        <v>82</v>
      </c>
      <c r="B30" s="18">
        <v>1189.8</v>
      </c>
      <c r="C30" s="9" t="s">
        <v>128</v>
      </c>
      <c r="D30" s="6" t="s">
        <v>19</v>
      </c>
      <c r="E30" s="48">
        <f t="shared" si="2"/>
        <v>0.1176668347621449</v>
      </c>
      <c r="G30" s="10">
        <v>140</v>
      </c>
      <c r="H30" s="11">
        <f t="shared" si="3"/>
        <v>1680</v>
      </c>
    </row>
    <row r="31" spans="1:10" hidden="1" x14ac:dyDescent="0.15">
      <c r="A31" s="4" t="s">
        <v>82</v>
      </c>
      <c r="B31" s="18">
        <v>1189.8</v>
      </c>
      <c r="C31" s="9" t="s">
        <v>129</v>
      </c>
      <c r="D31" s="6" t="s">
        <v>20</v>
      </c>
      <c r="E31" s="26">
        <v>0.02</v>
      </c>
      <c r="G31" s="10">
        <f>B31*E31</f>
        <v>23.795999999999999</v>
      </c>
      <c r="H31" s="11">
        <f t="shared" si="3"/>
        <v>285.55200000000002</v>
      </c>
    </row>
    <row r="32" spans="1:10" hidden="1" x14ac:dyDescent="0.15">
      <c r="A32" s="4" t="s">
        <v>82</v>
      </c>
      <c r="B32" s="18">
        <v>1189.8</v>
      </c>
      <c r="C32" s="9" t="s">
        <v>130</v>
      </c>
      <c r="D32" s="6" t="s">
        <v>22</v>
      </c>
      <c r="E32" s="26">
        <v>0.09</v>
      </c>
      <c r="G32" s="10">
        <f>E32*B32</f>
        <v>107.08199999999999</v>
      </c>
      <c r="H32" s="11">
        <f t="shared" si="3"/>
        <v>1284.9839999999999</v>
      </c>
    </row>
    <row r="33" spans="1:10" hidden="1" x14ac:dyDescent="0.15">
      <c r="A33" s="4" t="s">
        <v>82</v>
      </c>
      <c r="B33" s="18">
        <v>1189.8</v>
      </c>
      <c r="C33" s="9" t="s">
        <v>131</v>
      </c>
      <c r="D33" s="6" t="s">
        <v>47</v>
      </c>
      <c r="E33" s="11">
        <f t="shared" si="2"/>
        <v>0</v>
      </c>
      <c r="G33" s="10">
        <v>0</v>
      </c>
      <c r="H33" s="11">
        <f t="shared" si="3"/>
        <v>0</v>
      </c>
    </row>
    <row r="34" spans="1:10" hidden="1" x14ac:dyDescent="0.15">
      <c r="A34" s="4" t="s">
        <v>82</v>
      </c>
      <c r="B34" s="18">
        <v>1189.8</v>
      </c>
      <c r="C34" s="9" t="s">
        <v>132</v>
      </c>
      <c r="D34" s="6" t="s">
        <v>25</v>
      </c>
      <c r="E34" s="11">
        <f t="shared" si="2"/>
        <v>0</v>
      </c>
      <c r="G34" s="10">
        <v>0</v>
      </c>
      <c r="H34" s="11">
        <f t="shared" si="3"/>
        <v>0</v>
      </c>
    </row>
    <row r="35" spans="1:10" hidden="1" x14ac:dyDescent="0.15">
      <c r="A35" s="4" t="s">
        <v>82</v>
      </c>
      <c r="B35" s="18">
        <v>1189.8</v>
      </c>
      <c r="C35" s="9" t="s">
        <v>133</v>
      </c>
      <c r="D35" s="6" t="s">
        <v>27</v>
      </c>
      <c r="E35" s="26">
        <v>0.02</v>
      </c>
      <c r="G35" s="10">
        <f>B35*E35</f>
        <v>23.795999999999999</v>
      </c>
      <c r="H35" s="11">
        <f t="shared" si="3"/>
        <v>285.55200000000002</v>
      </c>
    </row>
    <row r="36" spans="1:10" hidden="1" x14ac:dyDescent="0.15">
      <c r="A36" s="4" t="s">
        <v>82</v>
      </c>
      <c r="B36" s="18">
        <v>1189.8</v>
      </c>
      <c r="C36" s="9" t="s">
        <v>134</v>
      </c>
      <c r="D36" s="6" t="s">
        <v>29</v>
      </c>
      <c r="E36" s="26">
        <v>0.02</v>
      </c>
      <c r="G36" s="10">
        <f>B36*E36</f>
        <v>23.795999999999999</v>
      </c>
      <c r="H36" s="11">
        <f t="shared" si="3"/>
        <v>285.55200000000002</v>
      </c>
    </row>
    <row r="37" spans="1:10" hidden="1" x14ac:dyDescent="0.15">
      <c r="A37" s="4" t="s">
        <v>82</v>
      </c>
      <c r="B37" s="18">
        <v>1189.8</v>
      </c>
      <c r="C37" s="9" t="s">
        <v>135</v>
      </c>
      <c r="D37" s="6" t="s">
        <v>142</v>
      </c>
      <c r="E37" s="11">
        <f t="shared" si="2"/>
        <v>0</v>
      </c>
      <c r="G37" s="10">
        <v>0</v>
      </c>
      <c r="H37" s="11">
        <f t="shared" si="3"/>
        <v>0</v>
      </c>
    </row>
    <row r="38" spans="1:10" hidden="1" x14ac:dyDescent="0.15">
      <c r="A38" s="4" t="s">
        <v>82</v>
      </c>
      <c r="B38" s="18">
        <v>1189.8</v>
      </c>
      <c r="C38" s="9" t="s">
        <v>136</v>
      </c>
      <c r="D38" s="6" t="s">
        <v>143</v>
      </c>
      <c r="E38" s="11">
        <f t="shared" si="2"/>
        <v>5.0428643469490671E-2</v>
      </c>
      <c r="G38" s="16">
        <v>60</v>
      </c>
      <c r="H38" s="11">
        <f t="shared" si="3"/>
        <v>720</v>
      </c>
    </row>
    <row r="39" spans="1:10" hidden="1" x14ac:dyDescent="0.15">
      <c r="A39" s="4" t="s">
        <v>82</v>
      </c>
      <c r="B39" s="18">
        <v>1189.8</v>
      </c>
      <c r="C39" s="9" t="s">
        <v>137</v>
      </c>
      <c r="D39" s="6" t="s">
        <v>37</v>
      </c>
      <c r="E39" s="11">
        <f t="shared" si="2"/>
        <v>0</v>
      </c>
      <c r="G39" s="10">
        <v>0</v>
      </c>
      <c r="H39" s="11">
        <f t="shared" si="3"/>
        <v>0</v>
      </c>
    </row>
    <row r="40" spans="1:10" hidden="1" x14ac:dyDescent="0.15">
      <c r="A40" s="4" t="s">
        <v>82</v>
      </c>
      <c r="B40" s="18">
        <v>1189.8</v>
      </c>
      <c r="C40" s="9" t="s">
        <v>138</v>
      </c>
      <c r="D40" s="6" t="s">
        <v>39</v>
      </c>
      <c r="E40" s="11">
        <f t="shared" si="2"/>
        <v>0</v>
      </c>
      <c r="G40" s="10">
        <v>0</v>
      </c>
      <c r="H40" s="11">
        <f t="shared" si="3"/>
        <v>0</v>
      </c>
    </row>
    <row r="41" spans="1:10" hidden="1" x14ac:dyDescent="0.15">
      <c r="A41" s="4" t="s">
        <v>82</v>
      </c>
      <c r="B41" s="18">
        <v>1189.8</v>
      </c>
      <c r="C41" s="6" t="s">
        <v>139</v>
      </c>
      <c r="D41" s="6" t="s">
        <v>141</v>
      </c>
      <c r="E41" s="11">
        <f t="shared" si="2"/>
        <v>0</v>
      </c>
      <c r="G41" s="10">
        <v>0</v>
      </c>
      <c r="H41" s="11">
        <f t="shared" si="3"/>
        <v>0</v>
      </c>
    </row>
    <row r="42" spans="1:10" hidden="1" x14ac:dyDescent="0.15">
      <c r="A42" s="4" t="s">
        <v>82</v>
      </c>
      <c r="B42" s="18">
        <v>1189.8</v>
      </c>
      <c r="C42" s="6" t="s">
        <v>140</v>
      </c>
      <c r="D42" s="6" t="s">
        <v>80</v>
      </c>
      <c r="E42" s="46">
        <v>2.1999999999999999E-2</v>
      </c>
      <c r="G42" s="14">
        <f>E42*B42</f>
        <v>26.175599999999996</v>
      </c>
      <c r="H42" s="11">
        <f t="shared" si="3"/>
        <v>314.10719999999992</v>
      </c>
    </row>
    <row r="43" spans="1:10" x14ac:dyDescent="0.15">
      <c r="A43" s="22" t="s">
        <v>82</v>
      </c>
      <c r="B43" s="21">
        <v>1189.8</v>
      </c>
      <c r="C43" s="23" t="s">
        <v>51</v>
      </c>
      <c r="D43" s="23" t="s">
        <v>52</v>
      </c>
      <c r="E43" s="10">
        <v>0.5</v>
      </c>
      <c r="G43" s="10">
        <v>58.58</v>
      </c>
      <c r="H43" s="11">
        <f>G43*12</f>
        <v>702.96</v>
      </c>
    </row>
    <row r="44" spans="1:10" hidden="1" x14ac:dyDescent="0.15">
      <c r="A44" s="19" t="s">
        <v>101</v>
      </c>
      <c r="B44" s="18">
        <v>220.27</v>
      </c>
      <c r="C44" s="5" t="s">
        <v>5</v>
      </c>
      <c r="D44" s="5" t="s">
        <v>6</v>
      </c>
      <c r="E44" s="16">
        <f>G44/B44</f>
        <v>0.33294729195986744</v>
      </c>
      <c r="F44" s="15"/>
      <c r="G44" s="17">
        <f>SUM(G45:G48)</f>
        <v>73.338300000000004</v>
      </c>
      <c r="H44" s="17">
        <f>G44*12</f>
        <v>880.05960000000005</v>
      </c>
      <c r="I44" s="15"/>
      <c r="J44" s="15"/>
    </row>
    <row r="45" spans="1:10" hidden="1" x14ac:dyDescent="0.15">
      <c r="A45" s="19" t="s">
        <v>101</v>
      </c>
      <c r="B45" s="18">
        <v>220.27</v>
      </c>
      <c r="C45" s="6" t="s">
        <v>123</v>
      </c>
      <c r="D45" s="6" t="s">
        <v>8</v>
      </c>
      <c r="E45" s="29">
        <v>0.28999999999999998</v>
      </c>
      <c r="G45" s="13">
        <f>B45*E45</f>
        <v>63.878299999999996</v>
      </c>
      <c r="H45" s="11">
        <f>G45*12</f>
        <v>766.53959999999995</v>
      </c>
    </row>
    <row r="46" spans="1:10" hidden="1" x14ac:dyDescent="0.15">
      <c r="A46" s="19" t="s">
        <v>101</v>
      </c>
      <c r="B46" s="18">
        <v>220.27</v>
      </c>
      <c r="C46" s="6" t="s">
        <v>124</v>
      </c>
      <c r="D46" s="6" t="s">
        <v>45</v>
      </c>
      <c r="E46" s="10">
        <f t="shared" ref="E46:E62" si="4">G46/B46</f>
        <v>0</v>
      </c>
      <c r="G46" s="10">
        <v>0</v>
      </c>
      <c r="H46" s="11">
        <f t="shared" ref="H46:H63" si="5">G46*12</f>
        <v>0</v>
      </c>
    </row>
    <row r="47" spans="1:10" hidden="1" x14ac:dyDescent="0.15">
      <c r="A47" s="19" t="s">
        <v>101</v>
      </c>
      <c r="B47" s="18">
        <v>220.27</v>
      </c>
      <c r="C47" s="6" t="s">
        <v>125</v>
      </c>
      <c r="D47" s="6" t="s">
        <v>141</v>
      </c>
      <c r="E47" s="10">
        <f t="shared" si="4"/>
        <v>0</v>
      </c>
      <c r="G47" s="10">
        <v>0</v>
      </c>
      <c r="H47" s="11">
        <f t="shared" si="5"/>
        <v>0</v>
      </c>
    </row>
    <row r="48" spans="1:10" hidden="1" x14ac:dyDescent="0.15">
      <c r="A48" s="19" t="s">
        <v>101</v>
      </c>
      <c r="B48" s="18">
        <v>220.27</v>
      </c>
      <c r="C48" s="6" t="s">
        <v>126</v>
      </c>
      <c r="D48" s="6" t="s">
        <v>150</v>
      </c>
      <c r="E48" s="10"/>
      <c r="G48" s="10">
        <v>9.4600000000000009</v>
      </c>
      <c r="H48" s="11">
        <f t="shared" si="5"/>
        <v>113.52000000000001</v>
      </c>
    </row>
    <row r="49" spans="1:10" hidden="1" x14ac:dyDescent="0.15">
      <c r="A49" s="19" t="s">
        <v>101</v>
      </c>
      <c r="B49" s="18">
        <v>220.27</v>
      </c>
      <c r="C49" s="5" t="s">
        <v>16</v>
      </c>
      <c r="D49" s="5" t="s">
        <v>17</v>
      </c>
      <c r="E49" s="28">
        <f t="shared" si="4"/>
        <v>0.28549707177554817</v>
      </c>
      <c r="F49" s="15"/>
      <c r="G49" s="16">
        <f>G50+G62+G63</f>
        <v>62.88644</v>
      </c>
      <c r="H49" s="17">
        <f t="shared" si="5"/>
        <v>754.63728000000003</v>
      </c>
      <c r="I49" s="15"/>
      <c r="J49" s="17">
        <f>G45-G49</f>
        <v>0.99185999999999552</v>
      </c>
    </row>
    <row r="50" spans="1:10" hidden="1" x14ac:dyDescent="0.15">
      <c r="A50" s="19" t="s">
        <v>101</v>
      </c>
      <c r="B50" s="18">
        <v>220.27</v>
      </c>
      <c r="C50" s="6" t="s">
        <v>127</v>
      </c>
      <c r="D50" s="6" t="s">
        <v>18</v>
      </c>
      <c r="E50" s="11">
        <f t="shared" si="4"/>
        <v>0.26349707177554821</v>
      </c>
      <c r="G50" s="14">
        <f>SUM(G51:G59)</f>
        <v>58.040500000000002</v>
      </c>
      <c r="H50" s="11">
        <f t="shared" si="5"/>
        <v>696.48599999999999</v>
      </c>
    </row>
    <row r="51" spans="1:10" hidden="1" x14ac:dyDescent="0.15">
      <c r="A51" s="19" t="s">
        <v>101</v>
      </c>
      <c r="B51" s="18">
        <v>220.27</v>
      </c>
      <c r="C51" s="9" t="s">
        <v>128</v>
      </c>
      <c r="D51" s="6" t="s">
        <v>19</v>
      </c>
      <c r="E51" s="48">
        <f t="shared" si="4"/>
        <v>0</v>
      </c>
      <c r="G51" s="10">
        <v>0</v>
      </c>
      <c r="H51" s="11">
        <f t="shared" si="5"/>
        <v>0</v>
      </c>
    </row>
    <row r="52" spans="1:10" hidden="1" x14ac:dyDescent="0.15">
      <c r="A52" s="19" t="s">
        <v>101</v>
      </c>
      <c r="B52" s="18">
        <v>220.27</v>
      </c>
      <c r="C52" s="9" t="s">
        <v>129</v>
      </c>
      <c r="D52" s="6" t="s">
        <v>20</v>
      </c>
      <c r="E52" s="26">
        <v>0.02</v>
      </c>
      <c r="G52" s="10">
        <f>B52*E52</f>
        <v>4.4054000000000002</v>
      </c>
      <c r="H52" s="11">
        <f t="shared" si="5"/>
        <v>52.864800000000002</v>
      </c>
    </row>
    <row r="53" spans="1:10" hidden="1" x14ac:dyDescent="0.15">
      <c r="A53" s="19" t="s">
        <v>101</v>
      </c>
      <c r="B53" s="18">
        <v>220.27</v>
      </c>
      <c r="C53" s="9" t="s">
        <v>130</v>
      </c>
      <c r="D53" s="6" t="s">
        <v>22</v>
      </c>
      <c r="E53" s="26">
        <v>0.09</v>
      </c>
      <c r="G53" s="10">
        <f>E53*B53</f>
        <v>19.824300000000001</v>
      </c>
      <c r="H53" s="11">
        <f t="shared" si="5"/>
        <v>237.89160000000001</v>
      </c>
    </row>
    <row r="54" spans="1:10" hidden="1" x14ac:dyDescent="0.15">
      <c r="A54" s="19" t="s">
        <v>101</v>
      </c>
      <c r="B54" s="18">
        <v>220.27</v>
      </c>
      <c r="C54" s="9" t="s">
        <v>131</v>
      </c>
      <c r="D54" s="6" t="s">
        <v>47</v>
      </c>
      <c r="E54" s="11">
        <f t="shared" si="4"/>
        <v>0</v>
      </c>
      <c r="G54" s="10">
        <v>0</v>
      </c>
      <c r="H54" s="11">
        <f t="shared" si="5"/>
        <v>0</v>
      </c>
    </row>
    <row r="55" spans="1:10" hidden="1" x14ac:dyDescent="0.15">
      <c r="A55" s="19" t="s">
        <v>101</v>
      </c>
      <c r="B55" s="18">
        <v>220.27</v>
      </c>
      <c r="C55" s="9" t="s">
        <v>132</v>
      </c>
      <c r="D55" s="6" t="s">
        <v>25</v>
      </c>
      <c r="E55" s="11">
        <f t="shared" si="4"/>
        <v>0</v>
      </c>
      <c r="G55" s="10">
        <v>0</v>
      </c>
      <c r="H55" s="11">
        <f t="shared" si="5"/>
        <v>0</v>
      </c>
    </row>
    <row r="56" spans="1:10" hidden="1" x14ac:dyDescent="0.15">
      <c r="A56" s="19" t="s">
        <v>101</v>
      </c>
      <c r="B56" s="18">
        <v>220.27</v>
      </c>
      <c r="C56" s="9" t="s">
        <v>133</v>
      </c>
      <c r="D56" s="6" t="s">
        <v>27</v>
      </c>
      <c r="E56" s="26">
        <v>0.02</v>
      </c>
      <c r="G56" s="10">
        <f>B56*E56</f>
        <v>4.4054000000000002</v>
      </c>
      <c r="H56" s="11">
        <f t="shared" si="5"/>
        <v>52.864800000000002</v>
      </c>
    </row>
    <row r="57" spans="1:10" hidden="1" x14ac:dyDescent="0.15">
      <c r="A57" s="19" t="s">
        <v>101</v>
      </c>
      <c r="B57" s="18">
        <v>220.27</v>
      </c>
      <c r="C57" s="9" t="s">
        <v>134</v>
      </c>
      <c r="D57" s="6" t="s">
        <v>29</v>
      </c>
      <c r="E57" s="26">
        <v>0.02</v>
      </c>
      <c r="G57" s="10">
        <f>B57*E57</f>
        <v>4.4054000000000002</v>
      </c>
      <c r="H57" s="11">
        <f t="shared" si="5"/>
        <v>52.864800000000002</v>
      </c>
    </row>
    <row r="58" spans="1:10" hidden="1" x14ac:dyDescent="0.15">
      <c r="A58" s="19" t="s">
        <v>101</v>
      </c>
      <c r="B58" s="18">
        <v>220.27</v>
      </c>
      <c r="C58" s="9" t="s">
        <v>135</v>
      </c>
      <c r="D58" s="6" t="s">
        <v>142</v>
      </c>
      <c r="E58" s="11">
        <f t="shared" si="4"/>
        <v>0</v>
      </c>
      <c r="G58" s="10">
        <v>0</v>
      </c>
      <c r="H58" s="11">
        <f t="shared" si="5"/>
        <v>0</v>
      </c>
    </row>
    <row r="59" spans="1:10" hidden="1" x14ac:dyDescent="0.15">
      <c r="A59" s="19" t="s">
        <v>101</v>
      </c>
      <c r="B59" s="18">
        <v>220.27</v>
      </c>
      <c r="C59" s="9" t="s">
        <v>136</v>
      </c>
      <c r="D59" s="6" t="s">
        <v>143</v>
      </c>
      <c r="E59" s="11">
        <f t="shared" si="4"/>
        <v>0.11349707177554819</v>
      </c>
      <c r="G59" s="16">
        <v>25</v>
      </c>
      <c r="H59" s="11">
        <f t="shared" si="5"/>
        <v>300</v>
      </c>
    </row>
    <row r="60" spans="1:10" hidden="1" x14ac:dyDescent="0.15">
      <c r="A60" s="19" t="s">
        <v>101</v>
      </c>
      <c r="B60" s="18">
        <v>220.27</v>
      </c>
      <c r="C60" s="9" t="s">
        <v>137</v>
      </c>
      <c r="D60" s="6" t="s">
        <v>37</v>
      </c>
      <c r="E60" s="11">
        <f t="shared" si="4"/>
        <v>0</v>
      </c>
      <c r="G60" s="10">
        <v>0</v>
      </c>
      <c r="H60" s="11">
        <f t="shared" si="5"/>
        <v>0</v>
      </c>
    </row>
    <row r="61" spans="1:10" hidden="1" x14ac:dyDescent="0.15">
      <c r="A61" s="19" t="s">
        <v>101</v>
      </c>
      <c r="B61" s="18">
        <v>220.27</v>
      </c>
      <c r="C61" s="9" t="s">
        <v>138</v>
      </c>
      <c r="D61" s="6" t="s">
        <v>39</v>
      </c>
      <c r="E61" s="11">
        <f t="shared" si="4"/>
        <v>0</v>
      </c>
      <c r="G61" s="10">
        <v>0</v>
      </c>
      <c r="H61" s="11">
        <f t="shared" si="5"/>
        <v>0</v>
      </c>
    </row>
    <row r="62" spans="1:10" hidden="1" x14ac:dyDescent="0.15">
      <c r="A62" s="19" t="s">
        <v>101</v>
      </c>
      <c r="B62" s="18">
        <v>220.27</v>
      </c>
      <c r="C62" s="6" t="s">
        <v>139</v>
      </c>
      <c r="D62" s="6" t="s">
        <v>141</v>
      </c>
      <c r="E62" s="11">
        <f t="shared" si="4"/>
        <v>0</v>
      </c>
      <c r="G62" s="10">
        <v>0</v>
      </c>
      <c r="H62" s="11">
        <f t="shared" si="5"/>
        <v>0</v>
      </c>
    </row>
    <row r="63" spans="1:10" hidden="1" x14ac:dyDescent="0.15">
      <c r="A63" s="19" t="s">
        <v>101</v>
      </c>
      <c r="B63" s="18">
        <v>220.27</v>
      </c>
      <c r="C63" s="6" t="s">
        <v>140</v>
      </c>
      <c r="D63" s="6" t="s">
        <v>80</v>
      </c>
      <c r="E63" s="46">
        <v>2.1999999999999999E-2</v>
      </c>
      <c r="G63" s="14">
        <f>E63*B63</f>
        <v>4.8459399999999997</v>
      </c>
      <c r="H63" s="11">
        <f t="shared" si="5"/>
        <v>58.15128</v>
      </c>
    </row>
    <row r="64" spans="1:10" x14ac:dyDescent="0.15">
      <c r="A64" s="20" t="s">
        <v>101</v>
      </c>
      <c r="B64" s="21">
        <v>220.27</v>
      </c>
      <c r="C64" s="23" t="s">
        <v>51</v>
      </c>
      <c r="D64" s="23" t="s">
        <v>52</v>
      </c>
      <c r="E64" s="10">
        <f>G64/B64</f>
        <v>2.7057701911290689E-2</v>
      </c>
      <c r="G64" s="10">
        <v>5.96</v>
      </c>
      <c r="H64" s="11">
        <f>G64*12</f>
        <v>71.52</v>
      </c>
    </row>
    <row r="65" spans="1:10" hidden="1" x14ac:dyDescent="0.15">
      <c r="A65" s="19" t="s">
        <v>102</v>
      </c>
      <c r="B65" s="18">
        <v>49.2</v>
      </c>
      <c r="C65" s="5" t="s">
        <v>5</v>
      </c>
      <c r="D65" s="5" t="s">
        <v>6</v>
      </c>
      <c r="E65" s="16">
        <f>G65/B65</f>
        <v>0.23991869918699185</v>
      </c>
      <c r="F65" s="15"/>
      <c r="G65" s="17">
        <f>SUM(G66:G69)</f>
        <v>11.804</v>
      </c>
      <c r="H65" s="17">
        <f>G65*12</f>
        <v>141.648</v>
      </c>
      <c r="I65" s="15"/>
      <c r="J65" s="15"/>
    </row>
    <row r="66" spans="1:10" hidden="1" x14ac:dyDescent="0.15">
      <c r="A66" s="19" t="s">
        <v>102</v>
      </c>
      <c r="B66" s="18">
        <v>49.2</v>
      </c>
      <c r="C66" s="6" t="s">
        <v>123</v>
      </c>
      <c r="D66" s="6" t="s">
        <v>8</v>
      </c>
      <c r="E66" s="30">
        <v>0.17</v>
      </c>
      <c r="G66" s="13">
        <f>B66*E66</f>
        <v>8.3640000000000008</v>
      </c>
      <c r="H66" s="11">
        <f>G66*12</f>
        <v>100.36800000000001</v>
      </c>
    </row>
    <row r="67" spans="1:10" hidden="1" x14ac:dyDescent="0.15">
      <c r="A67" s="19" t="s">
        <v>102</v>
      </c>
      <c r="B67" s="18">
        <v>49.2</v>
      </c>
      <c r="C67" s="6" t="s">
        <v>124</v>
      </c>
      <c r="D67" s="6" t="s">
        <v>45</v>
      </c>
      <c r="E67" s="10">
        <f t="shared" ref="E67:E83" si="6">G67/B67</f>
        <v>0</v>
      </c>
      <c r="G67" s="10">
        <v>0</v>
      </c>
      <c r="H67" s="11">
        <f t="shared" ref="H67:H84" si="7">G67*12</f>
        <v>0</v>
      </c>
    </row>
    <row r="68" spans="1:10" hidden="1" x14ac:dyDescent="0.15">
      <c r="A68" s="19" t="s">
        <v>102</v>
      </c>
      <c r="B68" s="18">
        <v>49.2</v>
      </c>
      <c r="C68" s="6" t="s">
        <v>125</v>
      </c>
      <c r="D68" s="6" t="s">
        <v>141</v>
      </c>
      <c r="E68" s="10">
        <f t="shared" si="6"/>
        <v>0</v>
      </c>
      <c r="G68" s="10">
        <v>0</v>
      </c>
      <c r="H68" s="11">
        <f t="shared" si="7"/>
        <v>0</v>
      </c>
    </row>
    <row r="69" spans="1:10" hidden="1" x14ac:dyDescent="0.15">
      <c r="A69" s="19" t="s">
        <v>102</v>
      </c>
      <c r="B69" s="18">
        <v>49.2</v>
      </c>
      <c r="C69" s="6" t="s">
        <v>126</v>
      </c>
      <c r="D69" s="6" t="s">
        <v>150</v>
      </c>
      <c r="E69" s="10"/>
      <c r="G69" s="10">
        <v>3.44</v>
      </c>
      <c r="H69" s="11">
        <f t="shared" si="7"/>
        <v>41.28</v>
      </c>
    </row>
    <row r="70" spans="1:10" hidden="1" x14ac:dyDescent="0.15">
      <c r="A70" s="19" t="s">
        <v>102</v>
      </c>
      <c r="B70" s="18">
        <v>49.2</v>
      </c>
      <c r="C70" s="5" t="s">
        <v>16</v>
      </c>
      <c r="D70" s="5" t="s">
        <v>17</v>
      </c>
      <c r="E70" s="28">
        <f t="shared" si="6"/>
        <v>0.17200000000000001</v>
      </c>
      <c r="F70" s="15"/>
      <c r="G70" s="16">
        <f>G71+G83+G84</f>
        <v>8.4624000000000006</v>
      </c>
      <c r="H70" s="17">
        <f t="shared" si="7"/>
        <v>101.5488</v>
      </c>
      <c r="I70" s="15"/>
      <c r="J70" s="17">
        <f>G66-G70</f>
        <v>-9.8399999999999821E-2</v>
      </c>
    </row>
    <row r="71" spans="1:10" hidden="1" x14ac:dyDescent="0.15">
      <c r="A71" s="19" t="s">
        <v>102</v>
      </c>
      <c r="B71" s="18">
        <v>49.2</v>
      </c>
      <c r="C71" s="6" t="s">
        <v>127</v>
      </c>
      <c r="D71" s="6" t="s">
        <v>18</v>
      </c>
      <c r="E71" s="11">
        <f t="shared" si="6"/>
        <v>0.15</v>
      </c>
      <c r="G71" s="14">
        <f>SUM(G72:G80)</f>
        <v>7.38</v>
      </c>
      <c r="H71" s="11">
        <f t="shared" si="7"/>
        <v>88.56</v>
      </c>
    </row>
    <row r="72" spans="1:10" hidden="1" x14ac:dyDescent="0.15">
      <c r="A72" s="19" t="s">
        <v>102</v>
      </c>
      <c r="B72" s="18">
        <v>49.2</v>
      </c>
      <c r="C72" s="9" t="s">
        <v>128</v>
      </c>
      <c r="D72" s="6" t="s">
        <v>19</v>
      </c>
      <c r="E72" s="48">
        <f t="shared" si="6"/>
        <v>0</v>
      </c>
      <c r="G72" s="10">
        <v>0</v>
      </c>
      <c r="H72" s="11">
        <f t="shared" si="7"/>
        <v>0</v>
      </c>
    </row>
    <row r="73" spans="1:10" hidden="1" x14ac:dyDescent="0.15">
      <c r="A73" s="19" t="s">
        <v>102</v>
      </c>
      <c r="B73" s="18">
        <v>49.2</v>
      </c>
      <c r="C73" s="9" t="s">
        <v>129</v>
      </c>
      <c r="D73" s="6" t="s">
        <v>20</v>
      </c>
      <c r="E73" s="26">
        <v>0.02</v>
      </c>
      <c r="G73" s="10">
        <f>B73*E73</f>
        <v>0.9840000000000001</v>
      </c>
      <c r="H73" s="11">
        <f t="shared" si="7"/>
        <v>11.808000000000002</v>
      </c>
    </row>
    <row r="74" spans="1:10" hidden="1" x14ac:dyDescent="0.15">
      <c r="A74" s="19" t="s">
        <v>102</v>
      </c>
      <c r="B74" s="18">
        <v>49.2</v>
      </c>
      <c r="C74" s="9" t="s">
        <v>130</v>
      </c>
      <c r="D74" s="6" t="s">
        <v>22</v>
      </c>
      <c r="E74" s="26">
        <v>0.09</v>
      </c>
      <c r="G74" s="10">
        <f>E74*B74</f>
        <v>4.4279999999999999</v>
      </c>
      <c r="H74" s="11">
        <f t="shared" si="7"/>
        <v>53.135999999999996</v>
      </c>
    </row>
    <row r="75" spans="1:10" hidden="1" x14ac:dyDescent="0.15">
      <c r="A75" s="19" t="s">
        <v>102</v>
      </c>
      <c r="B75" s="18">
        <v>49.2</v>
      </c>
      <c r="C75" s="9" t="s">
        <v>131</v>
      </c>
      <c r="D75" s="6" t="s">
        <v>47</v>
      </c>
      <c r="E75" s="11">
        <f t="shared" si="6"/>
        <v>0</v>
      </c>
      <c r="G75" s="10">
        <v>0</v>
      </c>
      <c r="H75" s="11">
        <f t="shared" si="7"/>
        <v>0</v>
      </c>
    </row>
    <row r="76" spans="1:10" hidden="1" x14ac:dyDescent="0.15">
      <c r="A76" s="19" t="s">
        <v>102</v>
      </c>
      <c r="B76" s="18">
        <v>49.2</v>
      </c>
      <c r="C76" s="9" t="s">
        <v>132</v>
      </c>
      <c r="D76" s="6" t="s">
        <v>25</v>
      </c>
      <c r="E76" s="11">
        <f t="shared" si="6"/>
        <v>0</v>
      </c>
      <c r="G76" s="10">
        <v>0</v>
      </c>
      <c r="H76" s="11">
        <f t="shared" si="7"/>
        <v>0</v>
      </c>
    </row>
    <row r="77" spans="1:10" hidden="1" x14ac:dyDescent="0.15">
      <c r="A77" s="19" t="s">
        <v>102</v>
      </c>
      <c r="B77" s="18">
        <v>49.2</v>
      </c>
      <c r="C77" s="9" t="s">
        <v>133</v>
      </c>
      <c r="D77" s="6" t="s">
        <v>27</v>
      </c>
      <c r="E77" s="26">
        <v>0.02</v>
      </c>
      <c r="G77" s="10">
        <f>B77*E77</f>
        <v>0.9840000000000001</v>
      </c>
      <c r="H77" s="11">
        <f t="shared" si="7"/>
        <v>11.808000000000002</v>
      </c>
    </row>
    <row r="78" spans="1:10" hidden="1" x14ac:dyDescent="0.15">
      <c r="A78" s="19" t="s">
        <v>102</v>
      </c>
      <c r="B78" s="18">
        <v>49.2</v>
      </c>
      <c r="C78" s="9" t="s">
        <v>134</v>
      </c>
      <c r="D78" s="6" t="s">
        <v>29</v>
      </c>
      <c r="E78" s="26">
        <v>0.02</v>
      </c>
      <c r="G78" s="10">
        <f>B78*E78</f>
        <v>0.9840000000000001</v>
      </c>
      <c r="H78" s="11">
        <f t="shared" si="7"/>
        <v>11.808000000000002</v>
      </c>
    </row>
    <row r="79" spans="1:10" hidden="1" x14ac:dyDescent="0.15">
      <c r="A79" s="19" t="s">
        <v>102</v>
      </c>
      <c r="B79" s="18">
        <v>49.2</v>
      </c>
      <c r="C79" s="9" t="s">
        <v>135</v>
      </c>
      <c r="D79" s="6" t="s">
        <v>142</v>
      </c>
      <c r="E79" s="11">
        <f t="shared" si="6"/>
        <v>0</v>
      </c>
      <c r="G79" s="10">
        <v>0</v>
      </c>
      <c r="H79" s="11">
        <f t="shared" si="7"/>
        <v>0</v>
      </c>
    </row>
    <row r="80" spans="1:10" hidden="1" x14ac:dyDescent="0.15">
      <c r="A80" s="19" t="s">
        <v>102</v>
      </c>
      <c r="B80" s="18">
        <v>49.2</v>
      </c>
      <c r="C80" s="9" t="s">
        <v>136</v>
      </c>
      <c r="D80" s="6" t="s">
        <v>143</v>
      </c>
      <c r="E80" s="11">
        <f t="shared" si="6"/>
        <v>0</v>
      </c>
      <c r="G80" s="16">
        <v>0</v>
      </c>
      <c r="H80" s="11">
        <f t="shared" si="7"/>
        <v>0</v>
      </c>
    </row>
    <row r="81" spans="1:10" hidden="1" x14ac:dyDescent="0.15">
      <c r="A81" s="19" t="s">
        <v>102</v>
      </c>
      <c r="B81" s="18">
        <v>49.2</v>
      </c>
      <c r="C81" s="9" t="s">
        <v>137</v>
      </c>
      <c r="D81" s="6" t="s">
        <v>37</v>
      </c>
      <c r="E81" s="11">
        <f t="shared" si="6"/>
        <v>0</v>
      </c>
      <c r="G81" s="10">
        <v>0</v>
      </c>
      <c r="H81" s="11">
        <f t="shared" si="7"/>
        <v>0</v>
      </c>
    </row>
    <row r="82" spans="1:10" hidden="1" x14ac:dyDescent="0.15">
      <c r="A82" s="19" t="s">
        <v>102</v>
      </c>
      <c r="B82" s="18">
        <v>49.2</v>
      </c>
      <c r="C82" s="9" t="s">
        <v>138</v>
      </c>
      <c r="D82" s="6" t="s">
        <v>39</v>
      </c>
      <c r="E82" s="11">
        <f t="shared" si="6"/>
        <v>0</v>
      </c>
      <c r="G82" s="10">
        <v>0</v>
      </c>
      <c r="H82" s="11">
        <f t="shared" si="7"/>
        <v>0</v>
      </c>
    </row>
    <row r="83" spans="1:10" hidden="1" x14ac:dyDescent="0.15">
      <c r="A83" s="19" t="s">
        <v>102</v>
      </c>
      <c r="B83" s="18">
        <v>49.2</v>
      </c>
      <c r="C83" s="6" t="s">
        <v>139</v>
      </c>
      <c r="D83" s="6" t="s">
        <v>141</v>
      </c>
      <c r="E83" s="11">
        <f t="shared" si="6"/>
        <v>0</v>
      </c>
      <c r="G83" s="10">
        <v>0</v>
      </c>
      <c r="H83" s="11">
        <f t="shared" si="7"/>
        <v>0</v>
      </c>
    </row>
    <row r="84" spans="1:10" hidden="1" x14ac:dyDescent="0.15">
      <c r="A84" s="19" t="s">
        <v>102</v>
      </c>
      <c r="B84" s="18">
        <v>49.2</v>
      </c>
      <c r="C84" s="6" t="s">
        <v>140</v>
      </c>
      <c r="D84" s="6" t="s">
        <v>80</v>
      </c>
      <c r="E84" s="46">
        <v>2.1999999999999999E-2</v>
      </c>
      <c r="G84" s="14">
        <f>E84*B84</f>
        <v>1.0824</v>
      </c>
      <c r="H84" s="11">
        <f t="shared" si="7"/>
        <v>12.988800000000001</v>
      </c>
    </row>
    <row r="85" spans="1:10" x14ac:dyDescent="0.15">
      <c r="A85" s="20" t="s">
        <v>102</v>
      </c>
      <c r="B85" s="21">
        <v>49.2</v>
      </c>
      <c r="C85" s="23" t="s">
        <v>51</v>
      </c>
      <c r="D85" s="23" t="s">
        <v>52</v>
      </c>
      <c r="E85" s="22"/>
      <c r="F85" s="22"/>
      <c r="G85" s="22"/>
    </row>
    <row r="86" spans="1:10" hidden="1" x14ac:dyDescent="0.15">
      <c r="A86" s="19" t="s">
        <v>103</v>
      </c>
      <c r="B86" s="18">
        <v>138.5</v>
      </c>
      <c r="C86" s="5" t="s">
        <v>5</v>
      </c>
      <c r="D86" s="5" t="s">
        <v>6</v>
      </c>
      <c r="E86" s="28">
        <f>G86/B86</f>
        <v>0.25</v>
      </c>
      <c r="F86" s="15"/>
      <c r="G86" s="17">
        <f>SUM(G87:G90)</f>
        <v>34.625</v>
      </c>
      <c r="H86" s="17">
        <f>G86*12</f>
        <v>415.5</v>
      </c>
      <c r="I86" s="15"/>
      <c r="J86" s="15"/>
    </row>
    <row r="87" spans="1:10" hidden="1" x14ac:dyDescent="0.15">
      <c r="A87" s="19" t="s">
        <v>103</v>
      </c>
      <c r="B87" s="18">
        <v>138.5</v>
      </c>
      <c r="C87" s="6" t="s">
        <v>123</v>
      </c>
      <c r="D87" s="6" t="s">
        <v>8</v>
      </c>
      <c r="E87" s="29">
        <v>0.25</v>
      </c>
      <c r="G87" s="13">
        <f>B87*E87</f>
        <v>34.625</v>
      </c>
      <c r="H87" s="11">
        <f>G87*12</f>
        <v>415.5</v>
      </c>
    </row>
    <row r="88" spans="1:10" hidden="1" x14ac:dyDescent="0.15">
      <c r="A88" s="19" t="s">
        <v>103</v>
      </c>
      <c r="B88" s="18">
        <v>138.5</v>
      </c>
      <c r="C88" s="6" t="s">
        <v>124</v>
      </c>
      <c r="D88" s="6" t="s">
        <v>45</v>
      </c>
      <c r="E88" s="10">
        <f t="shared" ref="E88:E104" si="8">G88/B88</f>
        <v>0</v>
      </c>
      <c r="G88" s="10">
        <v>0</v>
      </c>
      <c r="H88" s="11">
        <f t="shared" ref="H88:H105" si="9">G88*12</f>
        <v>0</v>
      </c>
    </row>
    <row r="89" spans="1:10" hidden="1" x14ac:dyDescent="0.15">
      <c r="A89" s="19" t="s">
        <v>103</v>
      </c>
      <c r="B89" s="18">
        <v>138.5</v>
      </c>
      <c r="C89" s="6" t="s">
        <v>125</v>
      </c>
      <c r="D89" s="6" t="s">
        <v>141</v>
      </c>
      <c r="E89" s="10">
        <f t="shared" si="8"/>
        <v>0</v>
      </c>
      <c r="G89" s="10">
        <v>0</v>
      </c>
      <c r="H89" s="11">
        <f t="shared" si="9"/>
        <v>0</v>
      </c>
    </row>
    <row r="90" spans="1:10" hidden="1" x14ac:dyDescent="0.15">
      <c r="A90" s="19" t="s">
        <v>103</v>
      </c>
      <c r="B90" s="18">
        <v>138.5</v>
      </c>
      <c r="C90" s="6" t="s">
        <v>126</v>
      </c>
      <c r="D90" s="6" t="s">
        <v>150</v>
      </c>
      <c r="E90" s="10"/>
      <c r="G90" s="10">
        <v>0</v>
      </c>
      <c r="H90" s="11">
        <f t="shared" si="9"/>
        <v>0</v>
      </c>
    </row>
    <row r="91" spans="1:10" hidden="1" x14ac:dyDescent="0.15">
      <c r="A91" s="19" t="s">
        <v>103</v>
      </c>
      <c r="B91" s="18">
        <v>138.5</v>
      </c>
      <c r="C91" s="5" t="s">
        <v>16</v>
      </c>
      <c r="D91" s="5" t="s">
        <v>17</v>
      </c>
      <c r="E91" s="28">
        <f t="shared" si="8"/>
        <v>0.25142238267148009</v>
      </c>
      <c r="F91" s="15"/>
      <c r="G91" s="16">
        <f>G92+G104+G105</f>
        <v>34.821999999999996</v>
      </c>
      <c r="H91" s="17">
        <f t="shared" si="9"/>
        <v>417.86399999999992</v>
      </c>
      <c r="I91" s="15"/>
      <c r="J91" s="17">
        <f>G87-G91</f>
        <v>-0.19699999999999562</v>
      </c>
    </row>
    <row r="92" spans="1:10" hidden="1" x14ac:dyDescent="0.15">
      <c r="A92" s="19" t="s">
        <v>103</v>
      </c>
      <c r="B92" s="18">
        <v>138.5</v>
      </c>
      <c r="C92" s="6" t="s">
        <v>127</v>
      </c>
      <c r="D92" s="6" t="s">
        <v>18</v>
      </c>
      <c r="E92" s="11">
        <f t="shared" si="8"/>
        <v>0.22942238267148013</v>
      </c>
      <c r="G92" s="14">
        <f>SUM(G93:G101)</f>
        <v>31.774999999999999</v>
      </c>
      <c r="H92" s="11">
        <f t="shared" si="9"/>
        <v>381.29999999999995</v>
      </c>
    </row>
    <row r="93" spans="1:10" hidden="1" x14ac:dyDescent="0.15">
      <c r="A93" s="19" t="s">
        <v>103</v>
      </c>
      <c r="B93" s="18">
        <v>138.5</v>
      </c>
      <c r="C93" s="9" t="s">
        <v>128</v>
      </c>
      <c r="D93" s="6" t="s">
        <v>19</v>
      </c>
      <c r="E93" s="48">
        <f t="shared" si="8"/>
        <v>0</v>
      </c>
      <c r="G93" s="10">
        <v>0</v>
      </c>
      <c r="H93" s="11">
        <f t="shared" si="9"/>
        <v>0</v>
      </c>
    </row>
    <row r="94" spans="1:10" hidden="1" x14ac:dyDescent="0.15">
      <c r="A94" s="19" t="s">
        <v>103</v>
      </c>
      <c r="B94" s="18">
        <v>138.5</v>
      </c>
      <c r="C94" s="9" t="s">
        <v>129</v>
      </c>
      <c r="D94" s="6" t="s">
        <v>20</v>
      </c>
      <c r="E94" s="26">
        <v>0.02</v>
      </c>
      <c r="G94" s="10">
        <f>B94*E94</f>
        <v>2.77</v>
      </c>
      <c r="H94" s="11">
        <f t="shared" si="9"/>
        <v>33.24</v>
      </c>
    </row>
    <row r="95" spans="1:10" hidden="1" x14ac:dyDescent="0.15">
      <c r="A95" s="19" t="s">
        <v>103</v>
      </c>
      <c r="B95" s="18">
        <v>138.5</v>
      </c>
      <c r="C95" s="9" t="s">
        <v>130</v>
      </c>
      <c r="D95" s="6" t="s">
        <v>22</v>
      </c>
      <c r="E95" s="26">
        <v>0.09</v>
      </c>
      <c r="G95" s="10">
        <f>E95*B95</f>
        <v>12.465</v>
      </c>
      <c r="H95" s="11">
        <f t="shared" si="9"/>
        <v>149.57999999999998</v>
      </c>
    </row>
    <row r="96" spans="1:10" hidden="1" x14ac:dyDescent="0.15">
      <c r="A96" s="19" t="s">
        <v>103</v>
      </c>
      <c r="B96" s="18">
        <v>138.5</v>
      </c>
      <c r="C96" s="9" t="s">
        <v>131</v>
      </c>
      <c r="D96" s="6" t="s">
        <v>47</v>
      </c>
      <c r="E96" s="11">
        <f t="shared" si="8"/>
        <v>0</v>
      </c>
      <c r="G96" s="10">
        <v>0</v>
      </c>
      <c r="H96" s="11">
        <f t="shared" si="9"/>
        <v>0</v>
      </c>
    </row>
    <row r="97" spans="1:10" hidden="1" x14ac:dyDescent="0.15">
      <c r="A97" s="19" t="s">
        <v>103</v>
      </c>
      <c r="B97" s="18">
        <v>138.5</v>
      </c>
      <c r="C97" s="9" t="s">
        <v>132</v>
      </c>
      <c r="D97" s="6" t="s">
        <v>25</v>
      </c>
      <c r="E97" s="11">
        <f t="shared" si="8"/>
        <v>0</v>
      </c>
      <c r="G97" s="10">
        <v>0</v>
      </c>
      <c r="H97" s="11">
        <f t="shared" si="9"/>
        <v>0</v>
      </c>
    </row>
    <row r="98" spans="1:10" hidden="1" x14ac:dyDescent="0.15">
      <c r="A98" s="19" t="s">
        <v>103</v>
      </c>
      <c r="B98" s="18">
        <v>138.5</v>
      </c>
      <c r="C98" s="9" t="s">
        <v>133</v>
      </c>
      <c r="D98" s="6" t="s">
        <v>27</v>
      </c>
      <c r="E98" s="26">
        <v>0.02</v>
      </c>
      <c r="G98" s="10">
        <f>B98*E98</f>
        <v>2.77</v>
      </c>
      <c r="H98" s="11">
        <f t="shared" si="9"/>
        <v>33.24</v>
      </c>
    </row>
    <row r="99" spans="1:10" hidden="1" x14ac:dyDescent="0.15">
      <c r="A99" s="19" t="s">
        <v>103</v>
      </c>
      <c r="B99" s="18">
        <v>138.5</v>
      </c>
      <c r="C99" s="9" t="s">
        <v>134</v>
      </c>
      <c r="D99" s="6" t="s">
        <v>29</v>
      </c>
      <c r="E99" s="26">
        <v>0.02</v>
      </c>
      <c r="G99" s="10">
        <f>B99*E99</f>
        <v>2.77</v>
      </c>
      <c r="H99" s="11">
        <f t="shared" si="9"/>
        <v>33.24</v>
      </c>
    </row>
    <row r="100" spans="1:10" hidden="1" x14ac:dyDescent="0.15">
      <c r="A100" s="19" t="s">
        <v>103</v>
      </c>
      <c r="B100" s="18">
        <v>138.5</v>
      </c>
      <c r="C100" s="9" t="s">
        <v>135</v>
      </c>
      <c r="D100" s="6" t="s">
        <v>142</v>
      </c>
      <c r="E100" s="11">
        <f t="shared" si="8"/>
        <v>0</v>
      </c>
      <c r="G100" s="10">
        <v>0</v>
      </c>
      <c r="H100" s="11">
        <f t="shared" si="9"/>
        <v>0</v>
      </c>
    </row>
    <row r="101" spans="1:10" hidden="1" x14ac:dyDescent="0.15">
      <c r="A101" s="19" t="s">
        <v>103</v>
      </c>
      <c r="B101" s="18">
        <v>138.5</v>
      </c>
      <c r="C101" s="9" t="s">
        <v>136</v>
      </c>
      <c r="D101" s="6" t="s">
        <v>143</v>
      </c>
      <c r="E101" s="11">
        <f t="shared" si="8"/>
        <v>7.9422382671480149E-2</v>
      </c>
      <c r="G101" s="16">
        <v>11</v>
      </c>
      <c r="H101" s="11">
        <f t="shared" si="9"/>
        <v>132</v>
      </c>
    </row>
    <row r="102" spans="1:10" hidden="1" x14ac:dyDescent="0.15">
      <c r="A102" s="19" t="s">
        <v>103</v>
      </c>
      <c r="B102" s="18">
        <v>138.5</v>
      </c>
      <c r="C102" s="9" t="s">
        <v>137</v>
      </c>
      <c r="D102" s="6" t="s">
        <v>37</v>
      </c>
      <c r="E102" s="11">
        <f t="shared" si="8"/>
        <v>0</v>
      </c>
      <c r="G102" s="10">
        <v>0</v>
      </c>
      <c r="H102" s="11">
        <f t="shared" si="9"/>
        <v>0</v>
      </c>
    </row>
    <row r="103" spans="1:10" hidden="1" x14ac:dyDescent="0.15">
      <c r="A103" s="19" t="s">
        <v>103</v>
      </c>
      <c r="B103" s="18">
        <v>138.5</v>
      </c>
      <c r="C103" s="9" t="s">
        <v>138</v>
      </c>
      <c r="D103" s="6" t="s">
        <v>39</v>
      </c>
      <c r="E103" s="11">
        <f t="shared" si="8"/>
        <v>0</v>
      </c>
      <c r="G103" s="10">
        <v>0</v>
      </c>
      <c r="H103" s="11">
        <f t="shared" si="9"/>
        <v>0</v>
      </c>
    </row>
    <row r="104" spans="1:10" hidden="1" x14ac:dyDescent="0.15">
      <c r="A104" s="19" t="s">
        <v>103</v>
      </c>
      <c r="B104" s="18">
        <v>138.5</v>
      </c>
      <c r="C104" s="6" t="s">
        <v>139</v>
      </c>
      <c r="D104" s="6" t="s">
        <v>141</v>
      </c>
      <c r="E104" s="11">
        <f t="shared" si="8"/>
        <v>0</v>
      </c>
      <c r="G104" s="10">
        <v>0</v>
      </c>
      <c r="H104" s="11">
        <f t="shared" si="9"/>
        <v>0</v>
      </c>
    </row>
    <row r="105" spans="1:10" hidden="1" x14ac:dyDescent="0.15">
      <c r="A105" s="19" t="s">
        <v>103</v>
      </c>
      <c r="B105" s="18">
        <v>138.5</v>
      </c>
      <c r="C105" s="6" t="s">
        <v>140</v>
      </c>
      <c r="D105" s="6" t="s">
        <v>80</v>
      </c>
      <c r="E105" s="46">
        <v>2.1999999999999999E-2</v>
      </c>
      <c r="G105" s="14">
        <f>E105*B105</f>
        <v>3.0469999999999997</v>
      </c>
      <c r="H105" s="11">
        <f t="shared" si="9"/>
        <v>36.563999999999993</v>
      </c>
    </row>
    <row r="106" spans="1:10" x14ac:dyDescent="0.15">
      <c r="A106" s="20" t="s">
        <v>103</v>
      </c>
      <c r="B106" s="21">
        <v>138.5</v>
      </c>
      <c r="C106" s="23" t="s">
        <v>51</v>
      </c>
      <c r="D106" s="23" t="s">
        <v>52</v>
      </c>
      <c r="E106" s="10">
        <f>G106/B106</f>
        <v>8.9963898916967516E-2</v>
      </c>
      <c r="G106" s="10">
        <v>12.46</v>
      </c>
      <c r="H106" s="11">
        <f>G106*12</f>
        <v>149.52000000000001</v>
      </c>
    </row>
    <row r="107" spans="1:10" hidden="1" x14ac:dyDescent="0.15">
      <c r="A107" s="19" t="s">
        <v>104</v>
      </c>
      <c r="B107" s="18">
        <v>296.7</v>
      </c>
      <c r="C107" s="5" t="s">
        <v>5</v>
      </c>
      <c r="D107" s="5" t="s">
        <v>6</v>
      </c>
      <c r="E107" s="16">
        <f>G107/B107</f>
        <v>0.32</v>
      </c>
      <c r="F107" s="15"/>
      <c r="G107" s="17">
        <f>SUM(G108:G111)</f>
        <v>94.944000000000003</v>
      </c>
      <c r="H107" s="17">
        <f>G107*12</f>
        <v>1139.328</v>
      </c>
      <c r="I107" s="15"/>
      <c r="J107" s="15"/>
    </row>
    <row r="108" spans="1:10" hidden="1" x14ac:dyDescent="0.15">
      <c r="A108" s="19" t="s">
        <v>104</v>
      </c>
      <c r="B108" s="18">
        <v>296.7</v>
      </c>
      <c r="C108" s="6" t="s">
        <v>123</v>
      </c>
      <c r="D108" s="6" t="s">
        <v>8</v>
      </c>
      <c r="E108" s="29">
        <v>0.32</v>
      </c>
      <c r="G108" s="13">
        <f>B108*E108</f>
        <v>94.944000000000003</v>
      </c>
      <c r="H108" s="11">
        <f>G108*12</f>
        <v>1139.328</v>
      </c>
    </row>
    <row r="109" spans="1:10" hidden="1" x14ac:dyDescent="0.15">
      <c r="A109" s="19" t="s">
        <v>104</v>
      </c>
      <c r="B109" s="18">
        <v>296.7</v>
      </c>
      <c r="C109" s="6" t="s">
        <v>124</v>
      </c>
      <c r="D109" s="6" t="s">
        <v>45</v>
      </c>
      <c r="E109" s="10">
        <f t="shared" ref="E109:E125" si="10">G109/B109</f>
        <v>0</v>
      </c>
      <c r="G109" s="10">
        <v>0</v>
      </c>
      <c r="H109" s="11">
        <f t="shared" ref="H109:H126" si="11">G109*12</f>
        <v>0</v>
      </c>
    </row>
    <row r="110" spans="1:10" hidden="1" x14ac:dyDescent="0.15">
      <c r="A110" s="19" t="s">
        <v>104</v>
      </c>
      <c r="B110" s="18">
        <v>296.7</v>
      </c>
      <c r="C110" s="6" t="s">
        <v>125</v>
      </c>
      <c r="D110" s="6" t="s">
        <v>141</v>
      </c>
      <c r="E110" s="10">
        <f t="shared" si="10"/>
        <v>0</v>
      </c>
      <c r="G110" s="10">
        <v>0</v>
      </c>
      <c r="H110" s="11">
        <f t="shared" si="11"/>
        <v>0</v>
      </c>
    </row>
    <row r="111" spans="1:10" hidden="1" x14ac:dyDescent="0.15">
      <c r="A111" s="19" t="s">
        <v>104</v>
      </c>
      <c r="B111" s="18">
        <v>296.7</v>
      </c>
      <c r="C111" s="6" t="s">
        <v>126</v>
      </c>
      <c r="D111" s="6" t="s">
        <v>150</v>
      </c>
      <c r="E111" s="10"/>
      <c r="G111" s="10">
        <v>0</v>
      </c>
      <c r="H111" s="11">
        <f t="shared" si="11"/>
        <v>0</v>
      </c>
    </row>
    <row r="112" spans="1:10" hidden="1" x14ac:dyDescent="0.15">
      <c r="A112" s="19" t="s">
        <v>104</v>
      </c>
      <c r="B112" s="18">
        <v>296.7</v>
      </c>
      <c r="C112" s="5" t="s">
        <v>16</v>
      </c>
      <c r="D112" s="5" t="s">
        <v>17</v>
      </c>
      <c r="E112" s="28">
        <f t="shared" si="10"/>
        <v>0.32029794405123019</v>
      </c>
      <c r="F112" s="15"/>
      <c r="G112" s="16">
        <f>G113+G125+G126</f>
        <v>95.032399999999996</v>
      </c>
      <c r="H112" s="17">
        <f t="shared" si="11"/>
        <v>1140.3887999999999</v>
      </c>
      <c r="I112" s="15"/>
      <c r="J112" s="17">
        <f>G108-G112</f>
        <v>-8.8399999999992929E-2</v>
      </c>
    </row>
    <row r="113" spans="1:10" hidden="1" x14ac:dyDescent="0.15">
      <c r="A113" s="19" t="s">
        <v>104</v>
      </c>
      <c r="B113" s="18">
        <v>296.7</v>
      </c>
      <c r="C113" s="6" t="s">
        <v>127</v>
      </c>
      <c r="D113" s="6" t="s">
        <v>18</v>
      </c>
      <c r="E113" s="11">
        <f t="shared" si="10"/>
        <v>0.29829794405123017</v>
      </c>
      <c r="G113" s="14">
        <f>SUM(G114:G122)</f>
        <v>88.504999999999995</v>
      </c>
      <c r="H113" s="11">
        <f t="shared" si="11"/>
        <v>1062.06</v>
      </c>
    </row>
    <row r="114" spans="1:10" hidden="1" x14ac:dyDescent="0.15">
      <c r="A114" s="19" t="s">
        <v>104</v>
      </c>
      <c r="B114" s="18">
        <v>296.7</v>
      </c>
      <c r="C114" s="9" t="s">
        <v>128</v>
      </c>
      <c r="D114" s="6" t="s">
        <v>19</v>
      </c>
      <c r="E114" s="48">
        <f t="shared" si="10"/>
        <v>3.033367037411527E-2</v>
      </c>
      <c r="G114" s="10">
        <v>9</v>
      </c>
      <c r="H114" s="11">
        <f t="shared" si="11"/>
        <v>108</v>
      </c>
    </row>
    <row r="115" spans="1:10" hidden="1" x14ac:dyDescent="0.15">
      <c r="A115" s="19" t="s">
        <v>104</v>
      </c>
      <c r="B115" s="18">
        <v>296.7</v>
      </c>
      <c r="C115" s="9" t="s">
        <v>129</v>
      </c>
      <c r="D115" s="6" t="s">
        <v>20</v>
      </c>
      <c r="E115" s="26">
        <v>0.02</v>
      </c>
      <c r="G115" s="10">
        <f>B115*E115</f>
        <v>5.9340000000000002</v>
      </c>
      <c r="H115" s="11">
        <f t="shared" si="11"/>
        <v>71.207999999999998</v>
      </c>
    </row>
    <row r="116" spans="1:10" hidden="1" x14ac:dyDescent="0.15">
      <c r="A116" s="19" t="s">
        <v>104</v>
      </c>
      <c r="B116" s="18">
        <v>296.7</v>
      </c>
      <c r="C116" s="9" t="s">
        <v>130</v>
      </c>
      <c r="D116" s="6" t="s">
        <v>22</v>
      </c>
      <c r="E116" s="26">
        <v>0.09</v>
      </c>
      <c r="G116" s="10">
        <f>E116*B116</f>
        <v>26.702999999999999</v>
      </c>
      <c r="H116" s="11">
        <f t="shared" si="11"/>
        <v>320.43599999999998</v>
      </c>
    </row>
    <row r="117" spans="1:10" hidden="1" x14ac:dyDescent="0.15">
      <c r="A117" s="19" t="s">
        <v>104</v>
      </c>
      <c r="B117" s="18">
        <v>296.7</v>
      </c>
      <c r="C117" s="9" t="s">
        <v>131</v>
      </c>
      <c r="D117" s="6" t="s">
        <v>47</v>
      </c>
      <c r="E117" s="11">
        <f t="shared" si="10"/>
        <v>0</v>
      </c>
      <c r="G117" s="10">
        <v>0</v>
      </c>
      <c r="H117" s="11">
        <f t="shared" si="11"/>
        <v>0</v>
      </c>
    </row>
    <row r="118" spans="1:10" hidden="1" x14ac:dyDescent="0.15">
      <c r="A118" s="19" t="s">
        <v>104</v>
      </c>
      <c r="B118" s="18">
        <v>296.7</v>
      </c>
      <c r="C118" s="9" t="s">
        <v>132</v>
      </c>
      <c r="D118" s="6" t="s">
        <v>25</v>
      </c>
      <c r="E118" s="11">
        <f t="shared" si="10"/>
        <v>0</v>
      </c>
      <c r="G118" s="10">
        <v>0</v>
      </c>
      <c r="H118" s="11">
        <f t="shared" si="11"/>
        <v>0</v>
      </c>
    </row>
    <row r="119" spans="1:10" hidden="1" x14ac:dyDescent="0.15">
      <c r="A119" s="19" t="s">
        <v>104</v>
      </c>
      <c r="B119" s="18">
        <v>296.7</v>
      </c>
      <c r="C119" s="9" t="s">
        <v>133</v>
      </c>
      <c r="D119" s="6" t="s">
        <v>27</v>
      </c>
      <c r="E119" s="26">
        <v>0.02</v>
      </c>
      <c r="G119" s="10">
        <f>B119*E119</f>
        <v>5.9340000000000002</v>
      </c>
      <c r="H119" s="11">
        <f t="shared" si="11"/>
        <v>71.207999999999998</v>
      </c>
    </row>
    <row r="120" spans="1:10" hidden="1" x14ac:dyDescent="0.15">
      <c r="A120" s="19" t="s">
        <v>104</v>
      </c>
      <c r="B120" s="18">
        <v>296.7</v>
      </c>
      <c r="C120" s="9" t="s">
        <v>134</v>
      </c>
      <c r="D120" s="6" t="s">
        <v>29</v>
      </c>
      <c r="E120" s="26">
        <v>0.02</v>
      </c>
      <c r="G120" s="10">
        <f>B120*E120</f>
        <v>5.9340000000000002</v>
      </c>
      <c r="H120" s="11">
        <f t="shared" si="11"/>
        <v>71.207999999999998</v>
      </c>
    </row>
    <row r="121" spans="1:10" hidden="1" x14ac:dyDescent="0.15">
      <c r="A121" s="19" t="s">
        <v>104</v>
      </c>
      <c r="B121" s="18">
        <v>296.7</v>
      </c>
      <c r="C121" s="9" t="s">
        <v>135</v>
      </c>
      <c r="D121" s="6" t="s">
        <v>142</v>
      </c>
      <c r="E121" s="11">
        <f t="shared" si="10"/>
        <v>0</v>
      </c>
      <c r="G121" s="10">
        <v>0</v>
      </c>
      <c r="H121" s="11">
        <f t="shared" si="11"/>
        <v>0</v>
      </c>
    </row>
    <row r="122" spans="1:10" hidden="1" x14ac:dyDescent="0.15">
      <c r="A122" s="19" t="s">
        <v>104</v>
      </c>
      <c r="B122" s="18">
        <v>296.7</v>
      </c>
      <c r="C122" s="9" t="s">
        <v>136</v>
      </c>
      <c r="D122" s="6" t="s">
        <v>143</v>
      </c>
      <c r="E122" s="11">
        <f t="shared" si="10"/>
        <v>0.11796427367711494</v>
      </c>
      <c r="G122" s="16">
        <v>35</v>
      </c>
      <c r="H122" s="11">
        <f t="shared" si="11"/>
        <v>420</v>
      </c>
    </row>
    <row r="123" spans="1:10" hidden="1" x14ac:dyDescent="0.15">
      <c r="A123" s="19" t="s">
        <v>104</v>
      </c>
      <c r="B123" s="18">
        <v>296.7</v>
      </c>
      <c r="C123" s="9" t="s">
        <v>137</v>
      </c>
      <c r="D123" s="6" t="s">
        <v>37</v>
      </c>
      <c r="E123" s="11">
        <f t="shared" si="10"/>
        <v>0</v>
      </c>
      <c r="G123" s="10">
        <v>0</v>
      </c>
      <c r="H123" s="11">
        <f t="shared" si="11"/>
        <v>0</v>
      </c>
    </row>
    <row r="124" spans="1:10" hidden="1" x14ac:dyDescent="0.15">
      <c r="A124" s="19" t="s">
        <v>104</v>
      </c>
      <c r="B124" s="18">
        <v>296.7</v>
      </c>
      <c r="C124" s="9" t="s">
        <v>138</v>
      </c>
      <c r="D124" s="6" t="s">
        <v>39</v>
      </c>
      <c r="E124" s="11">
        <f t="shared" si="10"/>
        <v>0</v>
      </c>
      <c r="G124" s="10">
        <v>0</v>
      </c>
      <c r="H124" s="11">
        <f t="shared" si="11"/>
        <v>0</v>
      </c>
    </row>
    <row r="125" spans="1:10" hidden="1" x14ac:dyDescent="0.15">
      <c r="A125" s="19" t="s">
        <v>104</v>
      </c>
      <c r="B125" s="18">
        <v>296.7</v>
      </c>
      <c r="C125" s="6" t="s">
        <v>139</v>
      </c>
      <c r="D125" s="6" t="s">
        <v>141</v>
      </c>
      <c r="E125" s="11">
        <f t="shared" si="10"/>
        <v>0</v>
      </c>
      <c r="G125" s="10">
        <v>0</v>
      </c>
      <c r="H125" s="11">
        <f t="shared" si="11"/>
        <v>0</v>
      </c>
    </row>
    <row r="126" spans="1:10" hidden="1" x14ac:dyDescent="0.15">
      <c r="A126" s="19" t="s">
        <v>104</v>
      </c>
      <c r="B126" s="18">
        <v>296.7</v>
      </c>
      <c r="C126" s="6" t="s">
        <v>140</v>
      </c>
      <c r="D126" s="6" t="s">
        <v>80</v>
      </c>
      <c r="E126" s="46">
        <v>2.1999999999999999E-2</v>
      </c>
      <c r="G126" s="14">
        <f>E126*B126</f>
        <v>6.5273999999999992</v>
      </c>
      <c r="H126" s="11">
        <f t="shared" si="11"/>
        <v>78.328799999999987</v>
      </c>
    </row>
    <row r="127" spans="1:10" x14ac:dyDescent="0.15">
      <c r="A127" s="20" t="s">
        <v>104</v>
      </c>
      <c r="B127" s="21">
        <v>296.7</v>
      </c>
      <c r="C127" s="23" t="s">
        <v>51</v>
      </c>
      <c r="D127" s="23" t="s">
        <v>52</v>
      </c>
      <c r="E127" s="10">
        <f>G127/B127</f>
        <v>7.0037074486012818E-2</v>
      </c>
      <c r="G127" s="10">
        <v>20.78</v>
      </c>
      <c r="H127" s="11">
        <f>G127*12</f>
        <v>249.36</v>
      </c>
    </row>
    <row r="128" spans="1:10" hidden="1" x14ac:dyDescent="0.15">
      <c r="A128" s="19" t="s">
        <v>105</v>
      </c>
      <c r="B128" s="18">
        <v>284.3</v>
      </c>
      <c r="C128" s="5" t="s">
        <v>5</v>
      </c>
      <c r="D128" s="5" t="s">
        <v>6</v>
      </c>
      <c r="E128" s="16">
        <f>G128/B128</f>
        <v>0.32</v>
      </c>
      <c r="F128" s="15"/>
      <c r="G128" s="17">
        <f>SUM(G129:G132)</f>
        <v>90.975999999999999</v>
      </c>
      <c r="H128" s="17">
        <f>G128*12</f>
        <v>1091.712</v>
      </c>
      <c r="I128" s="15"/>
      <c r="J128" s="15"/>
    </row>
    <row r="129" spans="1:10" hidden="1" x14ac:dyDescent="0.15">
      <c r="A129" s="19" t="s">
        <v>105</v>
      </c>
      <c r="B129" s="18">
        <v>284.3</v>
      </c>
      <c r="C129" s="6" t="s">
        <v>123</v>
      </c>
      <c r="D129" s="6" t="s">
        <v>8</v>
      </c>
      <c r="E129" s="29">
        <v>0.32</v>
      </c>
      <c r="G129" s="13">
        <f>B129*E129</f>
        <v>90.975999999999999</v>
      </c>
      <c r="H129" s="11">
        <f>G129*12</f>
        <v>1091.712</v>
      </c>
    </row>
    <row r="130" spans="1:10" hidden="1" x14ac:dyDescent="0.15">
      <c r="A130" s="19" t="s">
        <v>105</v>
      </c>
      <c r="B130" s="18">
        <v>284.3</v>
      </c>
      <c r="C130" s="6" t="s">
        <v>124</v>
      </c>
      <c r="D130" s="6" t="s">
        <v>45</v>
      </c>
      <c r="E130" s="10">
        <f t="shared" ref="E130:E146" si="12">G130/B130</f>
        <v>0</v>
      </c>
      <c r="G130" s="10">
        <v>0</v>
      </c>
      <c r="H130" s="11">
        <f t="shared" ref="H130:H147" si="13">G130*12</f>
        <v>0</v>
      </c>
    </row>
    <row r="131" spans="1:10" hidden="1" x14ac:dyDescent="0.15">
      <c r="A131" s="19" t="s">
        <v>105</v>
      </c>
      <c r="B131" s="18">
        <v>284.3</v>
      </c>
      <c r="C131" s="6" t="s">
        <v>125</v>
      </c>
      <c r="D131" s="6" t="s">
        <v>141</v>
      </c>
      <c r="E131" s="10">
        <f t="shared" si="12"/>
        <v>0</v>
      </c>
      <c r="G131" s="10">
        <v>0</v>
      </c>
      <c r="H131" s="11">
        <f t="shared" si="13"/>
        <v>0</v>
      </c>
    </row>
    <row r="132" spans="1:10" hidden="1" x14ac:dyDescent="0.15">
      <c r="A132" s="19" t="s">
        <v>105</v>
      </c>
      <c r="B132" s="18">
        <v>284.3</v>
      </c>
      <c r="C132" s="6" t="s">
        <v>126</v>
      </c>
      <c r="D132" s="6" t="s">
        <v>150</v>
      </c>
      <c r="E132" s="10"/>
      <c r="G132" s="10">
        <v>0</v>
      </c>
      <c r="H132" s="11">
        <f t="shared" si="13"/>
        <v>0</v>
      </c>
    </row>
    <row r="133" spans="1:10" hidden="1" x14ac:dyDescent="0.15">
      <c r="A133" s="19" t="s">
        <v>105</v>
      </c>
      <c r="B133" s="18">
        <v>284.3</v>
      </c>
      <c r="C133" s="5" t="s">
        <v>16</v>
      </c>
      <c r="D133" s="5" t="s">
        <v>17</v>
      </c>
      <c r="E133" s="28">
        <f t="shared" si="12"/>
        <v>0.31973126978543787</v>
      </c>
      <c r="F133" s="15"/>
      <c r="G133" s="16">
        <f>G134+G146+G147</f>
        <v>90.899599999999992</v>
      </c>
      <c r="H133" s="17">
        <f t="shared" si="13"/>
        <v>1090.7952</v>
      </c>
      <c r="I133" s="15"/>
      <c r="J133" s="17">
        <f>G129-G133</f>
        <v>7.6400000000006685E-2</v>
      </c>
    </row>
    <row r="134" spans="1:10" hidden="1" x14ac:dyDescent="0.15">
      <c r="A134" s="19" t="s">
        <v>105</v>
      </c>
      <c r="B134" s="18">
        <v>284.3</v>
      </c>
      <c r="C134" s="6" t="s">
        <v>127</v>
      </c>
      <c r="D134" s="6" t="s">
        <v>18</v>
      </c>
      <c r="E134" s="11">
        <f t="shared" si="12"/>
        <v>0.2977312697854379</v>
      </c>
      <c r="G134" s="14">
        <f>SUM(G135:G143)</f>
        <v>84.644999999999996</v>
      </c>
      <c r="H134" s="11">
        <f t="shared" si="13"/>
        <v>1015.74</v>
      </c>
    </row>
    <row r="135" spans="1:10" hidden="1" x14ac:dyDescent="0.15">
      <c r="A135" s="19" t="s">
        <v>105</v>
      </c>
      <c r="B135" s="18">
        <v>284.3</v>
      </c>
      <c r="C135" s="9" t="s">
        <v>128</v>
      </c>
      <c r="D135" s="6" t="s">
        <v>19</v>
      </c>
      <c r="E135" s="48">
        <f t="shared" si="12"/>
        <v>2.8139289482940553E-2</v>
      </c>
      <c r="G135" s="10">
        <v>8</v>
      </c>
      <c r="H135" s="11">
        <f t="shared" si="13"/>
        <v>96</v>
      </c>
    </row>
    <row r="136" spans="1:10" hidden="1" x14ac:dyDescent="0.15">
      <c r="A136" s="19" t="s">
        <v>105</v>
      </c>
      <c r="B136" s="18">
        <v>284.3</v>
      </c>
      <c r="C136" s="9" t="s">
        <v>129</v>
      </c>
      <c r="D136" s="6" t="s">
        <v>20</v>
      </c>
      <c r="E136" s="26">
        <v>0.02</v>
      </c>
      <c r="G136" s="10">
        <f>B136*E136</f>
        <v>5.6859999999999999</v>
      </c>
      <c r="H136" s="11">
        <f t="shared" si="13"/>
        <v>68.231999999999999</v>
      </c>
    </row>
    <row r="137" spans="1:10" hidden="1" x14ac:dyDescent="0.15">
      <c r="A137" s="19" t="s">
        <v>105</v>
      </c>
      <c r="B137" s="18">
        <v>284.3</v>
      </c>
      <c r="C137" s="9" t="s">
        <v>130</v>
      </c>
      <c r="D137" s="6" t="s">
        <v>22</v>
      </c>
      <c r="E137" s="26">
        <v>0.09</v>
      </c>
      <c r="G137" s="10">
        <f>E137*B137</f>
        <v>25.587</v>
      </c>
      <c r="H137" s="11">
        <f t="shared" si="13"/>
        <v>307.04399999999998</v>
      </c>
    </row>
    <row r="138" spans="1:10" hidden="1" x14ac:dyDescent="0.15">
      <c r="A138" s="19" t="s">
        <v>105</v>
      </c>
      <c r="B138" s="18">
        <v>284.3</v>
      </c>
      <c r="C138" s="9" t="s">
        <v>131</v>
      </c>
      <c r="D138" s="6" t="s">
        <v>47</v>
      </c>
      <c r="E138" s="11">
        <f t="shared" si="12"/>
        <v>0</v>
      </c>
      <c r="G138" s="10">
        <v>0</v>
      </c>
      <c r="H138" s="11">
        <f t="shared" si="13"/>
        <v>0</v>
      </c>
    </row>
    <row r="139" spans="1:10" hidden="1" x14ac:dyDescent="0.15">
      <c r="A139" s="19" t="s">
        <v>105</v>
      </c>
      <c r="B139" s="18">
        <v>284.3</v>
      </c>
      <c r="C139" s="9" t="s">
        <v>132</v>
      </c>
      <c r="D139" s="6" t="s">
        <v>25</v>
      </c>
      <c r="E139" s="11">
        <f t="shared" si="12"/>
        <v>0</v>
      </c>
      <c r="G139" s="10">
        <v>0</v>
      </c>
      <c r="H139" s="11">
        <f t="shared" si="13"/>
        <v>0</v>
      </c>
    </row>
    <row r="140" spans="1:10" hidden="1" x14ac:dyDescent="0.15">
      <c r="A140" s="19" t="s">
        <v>105</v>
      </c>
      <c r="B140" s="18">
        <v>284.3</v>
      </c>
      <c r="C140" s="9" t="s">
        <v>133</v>
      </c>
      <c r="D140" s="6" t="s">
        <v>27</v>
      </c>
      <c r="E140" s="26">
        <v>0.02</v>
      </c>
      <c r="G140" s="10">
        <f>B140*E140</f>
        <v>5.6859999999999999</v>
      </c>
      <c r="H140" s="11">
        <f t="shared" si="13"/>
        <v>68.231999999999999</v>
      </c>
    </row>
    <row r="141" spans="1:10" hidden="1" x14ac:dyDescent="0.15">
      <c r="A141" s="19" t="s">
        <v>105</v>
      </c>
      <c r="B141" s="18">
        <v>284.3</v>
      </c>
      <c r="C141" s="9" t="s">
        <v>134</v>
      </c>
      <c r="D141" s="6" t="s">
        <v>29</v>
      </c>
      <c r="E141" s="26">
        <v>0.02</v>
      </c>
      <c r="G141" s="10">
        <f>B141*E141</f>
        <v>5.6859999999999999</v>
      </c>
      <c r="H141" s="11">
        <f t="shared" si="13"/>
        <v>68.231999999999999</v>
      </c>
    </row>
    <row r="142" spans="1:10" hidden="1" x14ac:dyDescent="0.15">
      <c r="A142" s="19" t="s">
        <v>105</v>
      </c>
      <c r="B142" s="18">
        <v>284.3</v>
      </c>
      <c r="C142" s="9" t="s">
        <v>135</v>
      </c>
      <c r="D142" s="6" t="s">
        <v>142</v>
      </c>
      <c r="E142" s="11">
        <f t="shared" si="12"/>
        <v>0</v>
      </c>
      <c r="G142" s="10">
        <v>0</v>
      </c>
      <c r="H142" s="11">
        <f t="shared" si="13"/>
        <v>0</v>
      </c>
    </row>
    <row r="143" spans="1:10" hidden="1" x14ac:dyDescent="0.15">
      <c r="A143" s="19" t="s">
        <v>105</v>
      </c>
      <c r="B143" s="18">
        <v>284.3</v>
      </c>
      <c r="C143" s="9" t="s">
        <v>136</v>
      </c>
      <c r="D143" s="6" t="s">
        <v>143</v>
      </c>
      <c r="E143" s="11">
        <f t="shared" si="12"/>
        <v>0.11959198030249736</v>
      </c>
      <c r="G143" s="16">
        <v>34</v>
      </c>
      <c r="H143" s="11">
        <f t="shared" si="13"/>
        <v>408</v>
      </c>
    </row>
    <row r="144" spans="1:10" hidden="1" x14ac:dyDescent="0.15">
      <c r="A144" s="19" t="s">
        <v>105</v>
      </c>
      <c r="B144" s="18">
        <v>284.3</v>
      </c>
      <c r="C144" s="9" t="s">
        <v>137</v>
      </c>
      <c r="D144" s="6" t="s">
        <v>37</v>
      </c>
      <c r="E144" s="11">
        <f t="shared" si="12"/>
        <v>0</v>
      </c>
      <c r="G144" s="10">
        <v>0</v>
      </c>
      <c r="H144" s="11">
        <f t="shared" si="13"/>
        <v>0</v>
      </c>
    </row>
    <row r="145" spans="1:10" hidden="1" x14ac:dyDescent="0.15">
      <c r="A145" s="19" t="s">
        <v>105</v>
      </c>
      <c r="B145" s="18">
        <v>284.3</v>
      </c>
      <c r="C145" s="9" t="s">
        <v>138</v>
      </c>
      <c r="D145" s="6" t="s">
        <v>39</v>
      </c>
      <c r="E145" s="11">
        <f t="shared" si="12"/>
        <v>0</v>
      </c>
      <c r="G145" s="10">
        <v>0</v>
      </c>
      <c r="H145" s="11">
        <f t="shared" si="13"/>
        <v>0</v>
      </c>
    </row>
    <row r="146" spans="1:10" hidden="1" x14ac:dyDescent="0.15">
      <c r="A146" s="19" t="s">
        <v>105</v>
      </c>
      <c r="B146" s="18">
        <v>284.3</v>
      </c>
      <c r="C146" s="6" t="s">
        <v>139</v>
      </c>
      <c r="D146" s="6" t="s">
        <v>141</v>
      </c>
      <c r="E146" s="11">
        <f t="shared" si="12"/>
        <v>0</v>
      </c>
      <c r="G146" s="10">
        <v>0</v>
      </c>
      <c r="H146" s="11">
        <f t="shared" si="13"/>
        <v>0</v>
      </c>
    </row>
    <row r="147" spans="1:10" hidden="1" x14ac:dyDescent="0.15">
      <c r="A147" s="19" t="s">
        <v>105</v>
      </c>
      <c r="B147" s="18">
        <v>284.3</v>
      </c>
      <c r="C147" s="6" t="s">
        <v>140</v>
      </c>
      <c r="D147" s="6" t="s">
        <v>80</v>
      </c>
      <c r="E147" s="46">
        <v>2.1999999999999999E-2</v>
      </c>
      <c r="G147" s="14">
        <f>E147*B147</f>
        <v>6.2545999999999999</v>
      </c>
      <c r="H147" s="11">
        <f t="shared" si="13"/>
        <v>75.055199999999999</v>
      </c>
    </row>
    <row r="148" spans="1:10" x14ac:dyDescent="0.15">
      <c r="A148" s="20" t="s">
        <v>105</v>
      </c>
      <c r="B148" s="21">
        <v>284.3</v>
      </c>
      <c r="C148" s="23" t="s">
        <v>51</v>
      </c>
      <c r="D148" s="23" t="s">
        <v>52</v>
      </c>
      <c r="E148" s="10">
        <f>G148/B148</f>
        <v>6.9961308476960957E-2</v>
      </c>
      <c r="G148" s="10">
        <v>19.89</v>
      </c>
      <c r="H148" s="11">
        <f>G148*12</f>
        <v>238.68</v>
      </c>
    </row>
    <row r="149" spans="1:10" hidden="1" x14ac:dyDescent="0.15">
      <c r="A149" s="19" t="s">
        <v>106</v>
      </c>
      <c r="B149" s="18">
        <v>182.6</v>
      </c>
      <c r="C149" s="5" t="s">
        <v>5</v>
      </c>
      <c r="D149" s="5" t="s">
        <v>6</v>
      </c>
      <c r="E149" s="16">
        <f>G149/B149</f>
        <v>0.35999999999999993</v>
      </c>
      <c r="F149" s="15"/>
      <c r="G149" s="17">
        <f>SUM(G150:G153)</f>
        <v>65.73599999999999</v>
      </c>
      <c r="H149" s="17">
        <f>G149*12</f>
        <v>788.83199999999988</v>
      </c>
      <c r="I149" s="15"/>
      <c r="J149" s="15"/>
    </row>
    <row r="150" spans="1:10" hidden="1" x14ac:dyDescent="0.15">
      <c r="A150" s="19" t="s">
        <v>106</v>
      </c>
      <c r="B150" s="18">
        <v>182.6</v>
      </c>
      <c r="C150" s="6" t="s">
        <v>123</v>
      </c>
      <c r="D150" s="6" t="s">
        <v>8</v>
      </c>
      <c r="E150" s="29">
        <v>0.36</v>
      </c>
      <c r="G150" s="13">
        <f>B150*E150</f>
        <v>65.73599999999999</v>
      </c>
      <c r="H150" s="11">
        <f>G150*12</f>
        <v>788.83199999999988</v>
      </c>
    </row>
    <row r="151" spans="1:10" hidden="1" x14ac:dyDescent="0.15">
      <c r="A151" s="19" t="s">
        <v>106</v>
      </c>
      <c r="B151" s="18">
        <v>182.6</v>
      </c>
      <c r="C151" s="6" t="s">
        <v>124</v>
      </c>
      <c r="D151" s="6" t="s">
        <v>45</v>
      </c>
      <c r="E151" s="10">
        <f t="shared" ref="E151:E167" si="14">G151/B151</f>
        <v>0</v>
      </c>
      <c r="G151" s="10">
        <v>0</v>
      </c>
      <c r="H151" s="11">
        <f t="shared" ref="H151:H168" si="15">G151*12</f>
        <v>0</v>
      </c>
    </row>
    <row r="152" spans="1:10" hidden="1" x14ac:dyDescent="0.15">
      <c r="A152" s="19" t="s">
        <v>106</v>
      </c>
      <c r="B152" s="18">
        <v>182.6</v>
      </c>
      <c r="C152" s="6" t="s">
        <v>125</v>
      </c>
      <c r="D152" s="6" t="s">
        <v>141</v>
      </c>
      <c r="E152" s="10">
        <f t="shared" si="14"/>
        <v>0</v>
      </c>
      <c r="G152" s="10">
        <v>0</v>
      </c>
      <c r="H152" s="11">
        <f t="shared" si="15"/>
        <v>0</v>
      </c>
    </row>
    <row r="153" spans="1:10" hidden="1" x14ac:dyDescent="0.15">
      <c r="A153" s="19" t="s">
        <v>106</v>
      </c>
      <c r="B153" s="18">
        <v>182.6</v>
      </c>
      <c r="C153" s="6" t="s">
        <v>126</v>
      </c>
      <c r="D153" s="6" t="s">
        <v>150</v>
      </c>
      <c r="E153" s="10"/>
      <c r="G153" s="10">
        <v>0</v>
      </c>
      <c r="H153" s="11">
        <f t="shared" si="15"/>
        <v>0</v>
      </c>
    </row>
    <row r="154" spans="1:10" hidden="1" x14ac:dyDescent="0.15">
      <c r="A154" s="19" t="s">
        <v>106</v>
      </c>
      <c r="B154" s="18">
        <v>182.6</v>
      </c>
      <c r="C154" s="5" t="s">
        <v>16</v>
      </c>
      <c r="D154" s="5" t="s">
        <v>17</v>
      </c>
      <c r="E154" s="28">
        <f t="shared" si="14"/>
        <v>0.35819934282584887</v>
      </c>
      <c r="F154" s="15"/>
      <c r="G154" s="16">
        <f>G155+G167+G168</f>
        <v>65.407200000000003</v>
      </c>
      <c r="H154" s="17">
        <f t="shared" si="15"/>
        <v>784.88640000000009</v>
      </c>
      <c r="I154" s="15"/>
      <c r="J154" s="17">
        <f>G150-G154</f>
        <v>0.32879999999998688</v>
      </c>
    </row>
    <row r="155" spans="1:10" hidden="1" x14ac:dyDescent="0.15">
      <c r="A155" s="19" t="s">
        <v>106</v>
      </c>
      <c r="B155" s="18">
        <v>182.6</v>
      </c>
      <c r="C155" s="6" t="s">
        <v>127</v>
      </c>
      <c r="D155" s="6" t="s">
        <v>18</v>
      </c>
      <c r="E155" s="11">
        <f t="shared" si="14"/>
        <v>0.33619934282584885</v>
      </c>
      <c r="G155" s="14">
        <f>SUM(G156:G164)</f>
        <v>61.39</v>
      </c>
      <c r="H155" s="11">
        <f t="shared" si="15"/>
        <v>736.68000000000006</v>
      </c>
    </row>
    <row r="156" spans="1:10" hidden="1" x14ac:dyDescent="0.15">
      <c r="A156" s="19" t="s">
        <v>106</v>
      </c>
      <c r="B156" s="18">
        <v>182.6</v>
      </c>
      <c r="C156" s="9" t="s">
        <v>128</v>
      </c>
      <c r="D156" s="6" t="s">
        <v>19</v>
      </c>
      <c r="E156" s="48">
        <f t="shared" si="14"/>
        <v>3.2858707557502739E-2</v>
      </c>
      <c r="G156" s="10">
        <v>6</v>
      </c>
      <c r="H156" s="11">
        <f t="shared" si="15"/>
        <v>72</v>
      </c>
    </row>
    <row r="157" spans="1:10" hidden="1" x14ac:dyDescent="0.15">
      <c r="A157" s="19" t="s">
        <v>106</v>
      </c>
      <c r="B157" s="18">
        <v>182.6</v>
      </c>
      <c r="C157" s="9" t="s">
        <v>129</v>
      </c>
      <c r="D157" s="6" t="s">
        <v>20</v>
      </c>
      <c r="E157" s="26">
        <v>0.02</v>
      </c>
      <c r="G157" s="10">
        <f>B157*E157</f>
        <v>3.6520000000000001</v>
      </c>
      <c r="H157" s="11">
        <f t="shared" si="15"/>
        <v>43.823999999999998</v>
      </c>
    </row>
    <row r="158" spans="1:10" hidden="1" x14ac:dyDescent="0.15">
      <c r="A158" s="19" t="s">
        <v>106</v>
      </c>
      <c r="B158" s="18">
        <v>182.6</v>
      </c>
      <c r="C158" s="9" t="s">
        <v>130</v>
      </c>
      <c r="D158" s="6" t="s">
        <v>22</v>
      </c>
      <c r="E158" s="26">
        <v>0.09</v>
      </c>
      <c r="G158" s="10">
        <f>E158*B158</f>
        <v>16.433999999999997</v>
      </c>
      <c r="H158" s="11">
        <f t="shared" si="15"/>
        <v>197.20799999999997</v>
      </c>
    </row>
    <row r="159" spans="1:10" hidden="1" x14ac:dyDescent="0.15">
      <c r="A159" s="19" t="s">
        <v>106</v>
      </c>
      <c r="B159" s="18">
        <v>182.6</v>
      </c>
      <c r="C159" s="9" t="s">
        <v>131</v>
      </c>
      <c r="D159" s="6" t="s">
        <v>47</v>
      </c>
      <c r="E159" s="11">
        <f t="shared" si="14"/>
        <v>0</v>
      </c>
      <c r="G159" s="10">
        <v>0</v>
      </c>
      <c r="H159" s="11">
        <f t="shared" si="15"/>
        <v>0</v>
      </c>
    </row>
    <row r="160" spans="1:10" hidden="1" x14ac:dyDescent="0.15">
      <c r="A160" s="19" t="s">
        <v>106</v>
      </c>
      <c r="B160" s="18">
        <v>182.6</v>
      </c>
      <c r="C160" s="9" t="s">
        <v>132</v>
      </c>
      <c r="D160" s="6" t="s">
        <v>25</v>
      </c>
      <c r="E160" s="11">
        <f t="shared" si="14"/>
        <v>0</v>
      </c>
      <c r="G160" s="10">
        <v>0</v>
      </c>
      <c r="H160" s="11">
        <f t="shared" si="15"/>
        <v>0</v>
      </c>
    </row>
    <row r="161" spans="1:10" hidden="1" x14ac:dyDescent="0.15">
      <c r="A161" s="19" t="s">
        <v>106</v>
      </c>
      <c r="B161" s="18">
        <v>182.6</v>
      </c>
      <c r="C161" s="9" t="s">
        <v>133</v>
      </c>
      <c r="D161" s="6" t="s">
        <v>27</v>
      </c>
      <c r="E161" s="26">
        <v>0.02</v>
      </c>
      <c r="G161" s="10">
        <f>B161*E161</f>
        <v>3.6520000000000001</v>
      </c>
      <c r="H161" s="11">
        <f t="shared" si="15"/>
        <v>43.823999999999998</v>
      </c>
    </row>
    <row r="162" spans="1:10" hidden="1" x14ac:dyDescent="0.15">
      <c r="A162" s="19" t="s">
        <v>106</v>
      </c>
      <c r="B162" s="18">
        <v>182.6</v>
      </c>
      <c r="C162" s="9" t="s">
        <v>134</v>
      </c>
      <c r="D162" s="6" t="s">
        <v>29</v>
      </c>
      <c r="E162" s="26">
        <v>0.02</v>
      </c>
      <c r="G162" s="10">
        <f>B162*E162</f>
        <v>3.6520000000000001</v>
      </c>
      <c r="H162" s="11">
        <f t="shared" si="15"/>
        <v>43.823999999999998</v>
      </c>
    </row>
    <row r="163" spans="1:10" hidden="1" x14ac:dyDescent="0.15">
      <c r="A163" s="19" t="s">
        <v>106</v>
      </c>
      <c r="B163" s="18">
        <v>182.6</v>
      </c>
      <c r="C163" s="9" t="s">
        <v>135</v>
      </c>
      <c r="D163" s="6" t="s">
        <v>142</v>
      </c>
      <c r="E163" s="11">
        <f t="shared" si="14"/>
        <v>0</v>
      </c>
      <c r="G163" s="10">
        <v>0</v>
      </c>
      <c r="H163" s="11">
        <f t="shared" si="15"/>
        <v>0</v>
      </c>
    </row>
    <row r="164" spans="1:10" hidden="1" x14ac:dyDescent="0.15">
      <c r="A164" s="19" t="s">
        <v>106</v>
      </c>
      <c r="B164" s="18">
        <v>182.6</v>
      </c>
      <c r="C164" s="9" t="s">
        <v>136</v>
      </c>
      <c r="D164" s="6" t="s">
        <v>143</v>
      </c>
      <c r="E164" s="11">
        <f t="shared" si="14"/>
        <v>0.15334063526834613</v>
      </c>
      <c r="G164" s="16">
        <v>28</v>
      </c>
      <c r="H164" s="11">
        <f t="shared" si="15"/>
        <v>336</v>
      </c>
    </row>
    <row r="165" spans="1:10" hidden="1" x14ac:dyDescent="0.15">
      <c r="A165" s="19" t="s">
        <v>106</v>
      </c>
      <c r="B165" s="18">
        <v>182.6</v>
      </c>
      <c r="C165" s="9" t="s">
        <v>137</v>
      </c>
      <c r="D165" s="6" t="s">
        <v>37</v>
      </c>
      <c r="E165" s="11">
        <f t="shared" si="14"/>
        <v>0</v>
      </c>
      <c r="G165" s="10">
        <v>0</v>
      </c>
      <c r="H165" s="11">
        <f t="shared" si="15"/>
        <v>0</v>
      </c>
    </row>
    <row r="166" spans="1:10" hidden="1" x14ac:dyDescent="0.15">
      <c r="A166" s="19" t="s">
        <v>106</v>
      </c>
      <c r="B166" s="18">
        <v>182.6</v>
      </c>
      <c r="C166" s="9" t="s">
        <v>138</v>
      </c>
      <c r="D166" s="6" t="s">
        <v>39</v>
      </c>
      <c r="E166" s="11">
        <f t="shared" si="14"/>
        <v>0</v>
      </c>
      <c r="G166" s="10">
        <v>0</v>
      </c>
      <c r="H166" s="11">
        <f t="shared" si="15"/>
        <v>0</v>
      </c>
    </row>
    <row r="167" spans="1:10" hidden="1" x14ac:dyDescent="0.15">
      <c r="A167" s="19" t="s">
        <v>106</v>
      </c>
      <c r="B167" s="18">
        <v>182.6</v>
      </c>
      <c r="C167" s="6" t="s">
        <v>139</v>
      </c>
      <c r="D167" s="6" t="s">
        <v>141</v>
      </c>
      <c r="E167" s="11">
        <f t="shared" si="14"/>
        <v>0</v>
      </c>
      <c r="G167" s="10">
        <v>0</v>
      </c>
      <c r="H167" s="11">
        <f t="shared" si="15"/>
        <v>0</v>
      </c>
    </row>
    <row r="168" spans="1:10" hidden="1" x14ac:dyDescent="0.15">
      <c r="A168" s="19" t="s">
        <v>106</v>
      </c>
      <c r="B168" s="18">
        <v>182.6</v>
      </c>
      <c r="C168" s="6" t="s">
        <v>140</v>
      </c>
      <c r="D168" s="6" t="s">
        <v>80</v>
      </c>
      <c r="E168" s="46">
        <v>2.1999999999999999E-2</v>
      </c>
      <c r="G168" s="14">
        <f>E168*B168</f>
        <v>4.0171999999999999</v>
      </c>
      <c r="H168" s="11">
        <f t="shared" si="15"/>
        <v>48.206400000000002</v>
      </c>
    </row>
    <row r="169" spans="1:10" x14ac:dyDescent="0.15">
      <c r="A169" s="20" t="s">
        <v>106</v>
      </c>
      <c r="B169" s="21">
        <v>182.6</v>
      </c>
      <c r="C169" s="23" t="s">
        <v>51</v>
      </c>
      <c r="D169" s="23" t="s">
        <v>52</v>
      </c>
      <c r="E169" s="10">
        <f>G169/B169</f>
        <v>7.0043811610076667E-2</v>
      </c>
      <c r="G169" s="10">
        <v>12.79</v>
      </c>
      <c r="H169" s="11">
        <f>G169*12</f>
        <v>153.47999999999999</v>
      </c>
    </row>
    <row r="170" spans="1:10" hidden="1" x14ac:dyDescent="0.15">
      <c r="A170" s="19" t="s">
        <v>83</v>
      </c>
      <c r="B170" s="18">
        <v>533.9</v>
      </c>
      <c r="C170" s="5" t="s">
        <v>5</v>
      </c>
      <c r="D170" s="5" t="s">
        <v>6</v>
      </c>
      <c r="E170" s="16">
        <f>G170/B170</f>
        <v>0.38</v>
      </c>
      <c r="F170" s="15"/>
      <c r="G170" s="17">
        <f>SUM(G171:G174)</f>
        <v>202.88200000000001</v>
      </c>
      <c r="H170" s="17">
        <f>G170*12</f>
        <v>2434.5839999999998</v>
      </c>
      <c r="I170" s="15"/>
      <c r="J170" s="15"/>
    </row>
    <row r="171" spans="1:10" hidden="1" x14ac:dyDescent="0.15">
      <c r="A171" s="19" t="s">
        <v>83</v>
      </c>
      <c r="B171" s="18">
        <v>533.9</v>
      </c>
      <c r="C171" s="6" t="s">
        <v>123</v>
      </c>
      <c r="D171" s="6" t="s">
        <v>8</v>
      </c>
      <c r="E171" s="29">
        <v>0.38</v>
      </c>
      <c r="G171" s="13">
        <f>B171*E171</f>
        <v>202.88200000000001</v>
      </c>
      <c r="H171" s="11">
        <f>G171*12</f>
        <v>2434.5839999999998</v>
      </c>
    </row>
    <row r="172" spans="1:10" hidden="1" x14ac:dyDescent="0.15">
      <c r="A172" s="19" t="s">
        <v>83</v>
      </c>
      <c r="B172" s="18">
        <v>533.9</v>
      </c>
      <c r="C172" s="6" t="s">
        <v>124</v>
      </c>
      <c r="D172" s="6" t="s">
        <v>45</v>
      </c>
      <c r="E172" s="10">
        <f t="shared" ref="E172:E188" si="16">G172/B172</f>
        <v>0</v>
      </c>
      <c r="G172" s="10">
        <v>0</v>
      </c>
      <c r="H172" s="11">
        <f t="shared" ref="H172:H189" si="17">G172*12</f>
        <v>0</v>
      </c>
    </row>
    <row r="173" spans="1:10" hidden="1" x14ac:dyDescent="0.15">
      <c r="A173" s="19" t="s">
        <v>83</v>
      </c>
      <c r="B173" s="18">
        <v>533.9</v>
      </c>
      <c r="C173" s="6" t="s">
        <v>125</v>
      </c>
      <c r="D173" s="6" t="s">
        <v>141</v>
      </c>
      <c r="E173" s="10">
        <f t="shared" si="16"/>
        <v>0</v>
      </c>
      <c r="G173" s="10">
        <v>0</v>
      </c>
      <c r="H173" s="11">
        <f t="shared" si="17"/>
        <v>0</v>
      </c>
    </row>
    <row r="174" spans="1:10" hidden="1" x14ac:dyDescent="0.15">
      <c r="A174" s="19" t="s">
        <v>83</v>
      </c>
      <c r="B174" s="18">
        <v>533.9</v>
      </c>
      <c r="C174" s="6" t="s">
        <v>126</v>
      </c>
      <c r="D174" s="6" t="s">
        <v>150</v>
      </c>
      <c r="E174" s="10"/>
      <c r="G174" s="10">
        <v>0</v>
      </c>
      <c r="H174" s="11">
        <f t="shared" si="17"/>
        <v>0</v>
      </c>
    </row>
    <row r="175" spans="1:10" hidden="1" x14ac:dyDescent="0.15">
      <c r="A175" s="19" t="s">
        <v>83</v>
      </c>
      <c r="B175" s="18">
        <v>533.9</v>
      </c>
      <c r="C175" s="5" t="s">
        <v>16</v>
      </c>
      <c r="D175" s="5" t="s">
        <v>17</v>
      </c>
      <c r="E175" s="28">
        <f t="shared" si="16"/>
        <v>0.3780310919647874</v>
      </c>
      <c r="F175" s="15"/>
      <c r="G175" s="16">
        <f>G176+G188+G189</f>
        <v>201.83079999999998</v>
      </c>
      <c r="H175" s="17">
        <f t="shared" si="17"/>
        <v>2421.9695999999999</v>
      </c>
      <c r="I175" s="15"/>
      <c r="J175" s="17">
        <f>G171-G175</f>
        <v>1.0512000000000228</v>
      </c>
    </row>
    <row r="176" spans="1:10" hidden="1" x14ac:dyDescent="0.15">
      <c r="A176" s="19" t="s">
        <v>83</v>
      </c>
      <c r="B176" s="18">
        <v>533.9</v>
      </c>
      <c r="C176" s="6" t="s">
        <v>127</v>
      </c>
      <c r="D176" s="6" t="s">
        <v>18</v>
      </c>
      <c r="E176" s="11">
        <f t="shared" si="16"/>
        <v>0.35603109196478738</v>
      </c>
      <c r="G176" s="14">
        <f>SUM(G177:G185)</f>
        <v>190.08499999999998</v>
      </c>
      <c r="H176" s="11">
        <f t="shared" si="17"/>
        <v>2281.0199999999995</v>
      </c>
    </row>
    <row r="177" spans="1:10" hidden="1" x14ac:dyDescent="0.15">
      <c r="A177" s="19" t="s">
        <v>83</v>
      </c>
      <c r="B177" s="18">
        <v>533.9</v>
      </c>
      <c r="C177" s="9" t="s">
        <v>128</v>
      </c>
      <c r="D177" s="6" t="s">
        <v>19</v>
      </c>
      <c r="E177" s="48">
        <f t="shared" si="16"/>
        <v>0.11238059561715677</v>
      </c>
      <c r="G177" s="10">
        <v>60</v>
      </c>
      <c r="H177" s="11">
        <f t="shared" si="17"/>
        <v>720</v>
      </c>
    </row>
    <row r="178" spans="1:10" hidden="1" x14ac:dyDescent="0.15">
      <c r="A178" s="19" t="s">
        <v>83</v>
      </c>
      <c r="B178" s="18">
        <v>533.9</v>
      </c>
      <c r="C178" s="9" t="s">
        <v>129</v>
      </c>
      <c r="D178" s="6" t="s">
        <v>20</v>
      </c>
      <c r="E178" s="26">
        <v>0.02</v>
      </c>
      <c r="G178" s="10">
        <f>B178*E178</f>
        <v>10.677999999999999</v>
      </c>
      <c r="H178" s="11">
        <f t="shared" si="17"/>
        <v>128.136</v>
      </c>
    </row>
    <row r="179" spans="1:10" hidden="1" x14ac:dyDescent="0.15">
      <c r="A179" s="19" t="s">
        <v>83</v>
      </c>
      <c r="B179" s="18">
        <v>533.9</v>
      </c>
      <c r="C179" s="9" t="s">
        <v>130</v>
      </c>
      <c r="D179" s="6" t="s">
        <v>22</v>
      </c>
      <c r="E179" s="26">
        <v>0.09</v>
      </c>
      <c r="G179" s="10">
        <f>E179*B179</f>
        <v>48.050999999999995</v>
      </c>
      <c r="H179" s="11">
        <f t="shared" si="17"/>
        <v>576.61199999999997</v>
      </c>
    </row>
    <row r="180" spans="1:10" hidden="1" x14ac:dyDescent="0.15">
      <c r="A180" s="19" t="s">
        <v>83</v>
      </c>
      <c r="B180" s="18">
        <v>533.9</v>
      </c>
      <c r="C180" s="9" t="s">
        <v>131</v>
      </c>
      <c r="D180" s="6" t="s">
        <v>47</v>
      </c>
      <c r="E180" s="11">
        <f t="shared" si="16"/>
        <v>0</v>
      </c>
      <c r="G180" s="10">
        <v>0</v>
      </c>
      <c r="H180" s="11">
        <f t="shared" si="17"/>
        <v>0</v>
      </c>
    </row>
    <row r="181" spans="1:10" hidden="1" x14ac:dyDescent="0.15">
      <c r="A181" s="19" t="s">
        <v>83</v>
      </c>
      <c r="B181" s="18">
        <v>533.9</v>
      </c>
      <c r="C181" s="9" t="s">
        <v>132</v>
      </c>
      <c r="D181" s="6" t="s">
        <v>25</v>
      </c>
      <c r="E181" s="11">
        <f t="shared" si="16"/>
        <v>0</v>
      </c>
      <c r="G181" s="10">
        <v>0</v>
      </c>
      <c r="H181" s="11">
        <f t="shared" si="17"/>
        <v>0</v>
      </c>
    </row>
    <row r="182" spans="1:10" hidden="1" x14ac:dyDescent="0.15">
      <c r="A182" s="19" t="s">
        <v>83</v>
      </c>
      <c r="B182" s="18">
        <v>533.9</v>
      </c>
      <c r="C182" s="9" t="s">
        <v>133</v>
      </c>
      <c r="D182" s="6" t="s">
        <v>27</v>
      </c>
      <c r="E182" s="26">
        <v>0.02</v>
      </c>
      <c r="G182" s="10">
        <f>B182*E182</f>
        <v>10.677999999999999</v>
      </c>
      <c r="H182" s="11">
        <f t="shared" si="17"/>
        <v>128.136</v>
      </c>
    </row>
    <row r="183" spans="1:10" hidden="1" x14ac:dyDescent="0.15">
      <c r="A183" s="19" t="s">
        <v>83</v>
      </c>
      <c r="B183" s="18">
        <v>533.9</v>
      </c>
      <c r="C183" s="9" t="s">
        <v>134</v>
      </c>
      <c r="D183" s="6" t="s">
        <v>29</v>
      </c>
      <c r="E183" s="26">
        <v>0.02</v>
      </c>
      <c r="G183" s="10">
        <f>B183*E183</f>
        <v>10.677999999999999</v>
      </c>
      <c r="H183" s="11">
        <f t="shared" si="17"/>
        <v>128.136</v>
      </c>
    </row>
    <row r="184" spans="1:10" hidden="1" x14ac:dyDescent="0.15">
      <c r="A184" s="19" t="s">
        <v>83</v>
      </c>
      <c r="B184" s="18">
        <v>533.9</v>
      </c>
      <c r="C184" s="9" t="s">
        <v>135</v>
      </c>
      <c r="D184" s="6" t="s">
        <v>142</v>
      </c>
      <c r="E184" s="11">
        <f t="shared" si="16"/>
        <v>0</v>
      </c>
      <c r="G184" s="10">
        <v>0</v>
      </c>
      <c r="H184" s="11">
        <f t="shared" si="17"/>
        <v>0</v>
      </c>
    </row>
    <row r="185" spans="1:10" hidden="1" x14ac:dyDescent="0.15">
      <c r="A185" s="19" t="s">
        <v>83</v>
      </c>
      <c r="B185" s="18">
        <v>533.9</v>
      </c>
      <c r="C185" s="9" t="s">
        <v>136</v>
      </c>
      <c r="D185" s="6" t="s">
        <v>143</v>
      </c>
      <c r="E185" s="11">
        <f t="shared" si="16"/>
        <v>9.3650496347630646E-2</v>
      </c>
      <c r="G185" s="16">
        <v>50</v>
      </c>
      <c r="H185" s="11">
        <f t="shared" si="17"/>
        <v>600</v>
      </c>
    </row>
    <row r="186" spans="1:10" hidden="1" x14ac:dyDescent="0.15">
      <c r="A186" s="19" t="s">
        <v>83</v>
      </c>
      <c r="B186" s="18">
        <v>533.9</v>
      </c>
      <c r="C186" s="9" t="s">
        <v>137</v>
      </c>
      <c r="D186" s="6" t="s">
        <v>37</v>
      </c>
      <c r="E186" s="11">
        <f t="shared" si="16"/>
        <v>0</v>
      </c>
      <c r="G186" s="10">
        <v>0</v>
      </c>
      <c r="H186" s="11">
        <f t="shared" si="17"/>
        <v>0</v>
      </c>
    </row>
    <row r="187" spans="1:10" hidden="1" x14ac:dyDescent="0.15">
      <c r="A187" s="19" t="s">
        <v>83</v>
      </c>
      <c r="B187" s="18">
        <v>533.9</v>
      </c>
      <c r="C187" s="9" t="s">
        <v>138</v>
      </c>
      <c r="D187" s="6" t="s">
        <v>39</v>
      </c>
      <c r="E187" s="11">
        <f t="shared" si="16"/>
        <v>0</v>
      </c>
      <c r="G187" s="10">
        <v>0</v>
      </c>
      <c r="H187" s="11">
        <f t="shared" si="17"/>
        <v>0</v>
      </c>
    </row>
    <row r="188" spans="1:10" hidden="1" x14ac:dyDescent="0.15">
      <c r="A188" s="19" t="s">
        <v>83</v>
      </c>
      <c r="B188" s="18">
        <v>533.9</v>
      </c>
      <c r="C188" s="6" t="s">
        <v>139</v>
      </c>
      <c r="D188" s="6" t="s">
        <v>141</v>
      </c>
      <c r="E188" s="11">
        <f t="shared" si="16"/>
        <v>0</v>
      </c>
      <c r="G188" s="10">
        <v>0</v>
      </c>
      <c r="H188" s="11">
        <f t="shared" si="17"/>
        <v>0</v>
      </c>
    </row>
    <row r="189" spans="1:10" hidden="1" x14ac:dyDescent="0.15">
      <c r="A189" s="19" t="s">
        <v>83</v>
      </c>
      <c r="B189" s="18">
        <v>533.9</v>
      </c>
      <c r="C189" s="6" t="s">
        <v>140</v>
      </c>
      <c r="D189" s="6" t="s">
        <v>80</v>
      </c>
      <c r="E189" s="46">
        <v>2.1999999999999999E-2</v>
      </c>
      <c r="G189" s="14">
        <f>E189*B189</f>
        <v>11.745799999999999</v>
      </c>
      <c r="H189" s="11">
        <f t="shared" si="17"/>
        <v>140.94959999999998</v>
      </c>
    </row>
    <row r="190" spans="1:10" x14ac:dyDescent="0.15">
      <c r="A190" s="20" t="s">
        <v>83</v>
      </c>
      <c r="B190" s="21">
        <v>533.9</v>
      </c>
      <c r="C190" s="23" t="s">
        <v>51</v>
      </c>
      <c r="D190" s="23" t="s">
        <v>52</v>
      </c>
      <c r="E190" s="10">
        <f>G190/B190</f>
        <v>5.0046825248173818E-2</v>
      </c>
      <c r="G190" s="10">
        <v>26.72</v>
      </c>
      <c r="H190" s="11">
        <f>G190*12</f>
        <v>320.64</v>
      </c>
    </row>
    <row r="191" spans="1:10" hidden="1" x14ac:dyDescent="0.15">
      <c r="A191" s="19" t="s">
        <v>84</v>
      </c>
      <c r="B191" s="18">
        <v>1511.9</v>
      </c>
      <c r="C191" s="5" t="s">
        <v>5</v>
      </c>
      <c r="D191" s="5" t="s">
        <v>6</v>
      </c>
      <c r="E191" s="16">
        <f>G191/B191</f>
        <v>0.43911435941530524</v>
      </c>
      <c r="F191" s="15"/>
      <c r="G191" s="17">
        <f>SUM(G192:G195)</f>
        <v>663.89700000000005</v>
      </c>
      <c r="H191" s="17">
        <f>G191*12</f>
        <v>7966.764000000001</v>
      </c>
      <c r="I191" s="15"/>
      <c r="J191" s="15"/>
    </row>
    <row r="192" spans="1:10" hidden="1" x14ac:dyDescent="0.15">
      <c r="A192" s="19" t="s">
        <v>84</v>
      </c>
      <c r="B192" s="18">
        <v>1511.9</v>
      </c>
      <c r="C192" s="6" t="s">
        <v>123</v>
      </c>
      <c r="D192" s="6" t="s">
        <v>8</v>
      </c>
      <c r="E192" s="29">
        <v>0.43</v>
      </c>
      <c r="G192" s="13">
        <f>B192*E192</f>
        <v>650.11700000000008</v>
      </c>
      <c r="H192" s="11">
        <f>G192*12</f>
        <v>7801.4040000000005</v>
      </c>
    </row>
    <row r="193" spans="1:10" hidden="1" x14ac:dyDescent="0.15">
      <c r="A193" s="19" t="s">
        <v>84</v>
      </c>
      <c r="B193" s="18">
        <v>1511.9</v>
      </c>
      <c r="C193" s="6" t="s">
        <v>124</v>
      </c>
      <c r="D193" s="6" t="s">
        <v>45</v>
      </c>
      <c r="E193" s="10">
        <f t="shared" ref="E193:E209" si="18">G193/B193</f>
        <v>0</v>
      </c>
      <c r="G193" s="10">
        <v>0</v>
      </c>
      <c r="H193" s="11">
        <f t="shared" ref="H193:H210" si="19">G193*12</f>
        <v>0</v>
      </c>
    </row>
    <row r="194" spans="1:10" hidden="1" x14ac:dyDescent="0.15">
      <c r="A194" s="19" t="s">
        <v>84</v>
      </c>
      <c r="B194" s="18">
        <v>1511.9</v>
      </c>
      <c r="C194" s="6" t="s">
        <v>125</v>
      </c>
      <c r="D194" s="6" t="s">
        <v>141</v>
      </c>
      <c r="E194" s="10">
        <f t="shared" si="18"/>
        <v>0</v>
      </c>
      <c r="G194" s="10">
        <v>0</v>
      </c>
      <c r="H194" s="11">
        <f t="shared" si="19"/>
        <v>0</v>
      </c>
    </row>
    <row r="195" spans="1:10" hidden="1" x14ac:dyDescent="0.15">
      <c r="A195" s="19" t="s">
        <v>84</v>
      </c>
      <c r="B195" s="18">
        <v>1511.9</v>
      </c>
      <c r="C195" s="6" t="s">
        <v>126</v>
      </c>
      <c r="D195" s="6" t="s">
        <v>150</v>
      </c>
      <c r="E195" s="10"/>
      <c r="G195" s="10">
        <v>13.78</v>
      </c>
      <c r="H195" s="11">
        <f t="shared" si="19"/>
        <v>165.35999999999999</v>
      </c>
    </row>
    <row r="196" spans="1:10" hidden="1" x14ac:dyDescent="0.15">
      <c r="A196" s="19" t="s">
        <v>84</v>
      </c>
      <c r="B196" s="18">
        <v>1511.9</v>
      </c>
      <c r="C196" s="5" t="s">
        <v>16</v>
      </c>
      <c r="D196" s="5" t="s">
        <v>17</v>
      </c>
      <c r="E196" s="28">
        <f t="shared" si="18"/>
        <v>0.42995356835769555</v>
      </c>
      <c r="F196" s="15"/>
      <c r="G196" s="16">
        <f>G197+G209+G210</f>
        <v>650.04679999999996</v>
      </c>
      <c r="H196" s="17">
        <f t="shared" si="19"/>
        <v>7800.5615999999991</v>
      </c>
      <c r="I196" s="15"/>
      <c r="J196" s="17">
        <f>G192-G196</f>
        <v>7.0200000000113505E-2</v>
      </c>
    </row>
    <row r="197" spans="1:10" hidden="1" x14ac:dyDescent="0.15">
      <c r="A197" s="19" t="s">
        <v>84</v>
      </c>
      <c r="B197" s="18">
        <v>1511.9</v>
      </c>
      <c r="C197" s="6" t="s">
        <v>127</v>
      </c>
      <c r="D197" s="6" t="s">
        <v>18</v>
      </c>
      <c r="E197" s="11">
        <f t="shared" si="18"/>
        <v>0.40795356835769558</v>
      </c>
      <c r="G197" s="14">
        <f>SUM(G198:G206)</f>
        <v>616.78499999999997</v>
      </c>
      <c r="H197" s="11">
        <f t="shared" si="19"/>
        <v>7401.42</v>
      </c>
    </row>
    <row r="198" spans="1:10" hidden="1" x14ac:dyDescent="0.15">
      <c r="A198" s="19" t="s">
        <v>84</v>
      </c>
      <c r="B198" s="18">
        <v>1511.9</v>
      </c>
      <c r="C198" s="9" t="s">
        <v>128</v>
      </c>
      <c r="D198" s="6" t="s">
        <v>19</v>
      </c>
      <c r="E198" s="48">
        <f t="shared" si="18"/>
        <v>0.19181162775315827</v>
      </c>
      <c r="G198" s="10">
        <v>290</v>
      </c>
      <c r="H198" s="11">
        <f t="shared" si="19"/>
        <v>3480</v>
      </c>
    </row>
    <row r="199" spans="1:10" hidden="1" x14ac:dyDescent="0.15">
      <c r="A199" s="19" t="s">
        <v>84</v>
      </c>
      <c r="B199" s="18">
        <v>1511.9</v>
      </c>
      <c r="C199" s="9" t="s">
        <v>129</v>
      </c>
      <c r="D199" s="6" t="s">
        <v>20</v>
      </c>
      <c r="E199" s="26">
        <v>0.02</v>
      </c>
      <c r="G199" s="10">
        <f>B199*E199</f>
        <v>30.238000000000003</v>
      </c>
      <c r="H199" s="11">
        <f t="shared" si="19"/>
        <v>362.85600000000005</v>
      </c>
    </row>
    <row r="200" spans="1:10" hidden="1" x14ac:dyDescent="0.15">
      <c r="A200" s="19" t="s">
        <v>84</v>
      </c>
      <c r="B200" s="18">
        <v>1511.9</v>
      </c>
      <c r="C200" s="9" t="s">
        <v>130</v>
      </c>
      <c r="D200" s="6" t="s">
        <v>22</v>
      </c>
      <c r="E200" s="26">
        <v>0.09</v>
      </c>
      <c r="G200" s="10">
        <f>E200*B200</f>
        <v>136.071</v>
      </c>
      <c r="H200" s="11">
        <f t="shared" si="19"/>
        <v>1632.8519999999999</v>
      </c>
    </row>
    <row r="201" spans="1:10" hidden="1" x14ac:dyDescent="0.15">
      <c r="A201" s="19" t="s">
        <v>84</v>
      </c>
      <c r="B201" s="18">
        <v>1511.9</v>
      </c>
      <c r="C201" s="9" t="s">
        <v>131</v>
      </c>
      <c r="D201" s="6" t="s">
        <v>47</v>
      </c>
      <c r="E201" s="11">
        <f t="shared" si="18"/>
        <v>0</v>
      </c>
      <c r="G201" s="10">
        <v>0</v>
      </c>
      <c r="H201" s="11">
        <f t="shared" si="19"/>
        <v>0</v>
      </c>
    </row>
    <row r="202" spans="1:10" hidden="1" x14ac:dyDescent="0.15">
      <c r="A202" s="19" t="s">
        <v>84</v>
      </c>
      <c r="B202" s="18">
        <v>1511.9</v>
      </c>
      <c r="C202" s="9" t="s">
        <v>132</v>
      </c>
      <c r="D202" s="6" t="s">
        <v>25</v>
      </c>
      <c r="E202" s="11">
        <f t="shared" si="18"/>
        <v>0</v>
      </c>
      <c r="G202" s="10">
        <v>0</v>
      </c>
      <c r="H202" s="11">
        <f t="shared" si="19"/>
        <v>0</v>
      </c>
    </row>
    <row r="203" spans="1:10" hidden="1" x14ac:dyDescent="0.15">
      <c r="A203" s="19" t="s">
        <v>84</v>
      </c>
      <c r="B203" s="18">
        <v>1511.9</v>
      </c>
      <c r="C203" s="9" t="s">
        <v>133</v>
      </c>
      <c r="D203" s="6" t="s">
        <v>27</v>
      </c>
      <c r="E203" s="26">
        <v>0.02</v>
      </c>
      <c r="G203" s="10">
        <f>B203*E203</f>
        <v>30.238000000000003</v>
      </c>
      <c r="H203" s="11">
        <f t="shared" si="19"/>
        <v>362.85600000000005</v>
      </c>
    </row>
    <row r="204" spans="1:10" hidden="1" x14ac:dyDescent="0.15">
      <c r="A204" s="19" t="s">
        <v>84</v>
      </c>
      <c r="B204" s="18">
        <v>1511.9</v>
      </c>
      <c r="C204" s="9" t="s">
        <v>134</v>
      </c>
      <c r="D204" s="6" t="s">
        <v>29</v>
      </c>
      <c r="E204" s="26">
        <v>0.02</v>
      </c>
      <c r="G204" s="10">
        <f>B204*E204</f>
        <v>30.238000000000003</v>
      </c>
      <c r="H204" s="11">
        <f t="shared" si="19"/>
        <v>362.85600000000005</v>
      </c>
    </row>
    <row r="205" spans="1:10" hidden="1" x14ac:dyDescent="0.15">
      <c r="A205" s="19" t="s">
        <v>84</v>
      </c>
      <c r="B205" s="18">
        <v>1511.9</v>
      </c>
      <c r="C205" s="9" t="s">
        <v>135</v>
      </c>
      <c r="D205" s="6" t="s">
        <v>142</v>
      </c>
      <c r="E205" s="11">
        <f t="shared" si="18"/>
        <v>0</v>
      </c>
      <c r="G205" s="10">
        <v>0</v>
      </c>
      <c r="H205" s="11">
        <f t="shared" si="19"/>
        <v>0</v>
      </c>
    </row>
    <row r="206" spans="1:10" hidden="1" x14ac:dyDescent="0.15">
      <c r="A206" s="19" t="s">
        <v>84</v>
      </c>
      <c r="B206" s="18">
        <v>1511.9</v>
      </c>
      <c r="C206" s="9" t="s">
        <v>136</v>
      </c>
      <c r="D206" s="6" t="s">
        <v>143</v>
      </c>
      <c r="E206" s="11">
        <f t="shared" si="18"/>
        <v>6.6141940604537333E-2</v>
      </c>
      <c r="G206" s="16">
        <v>100</v>
      </c>
      <c r="H206" s="11">
        <f t="shared" si="19"/>
        <v>1200</v>
      </c>
    </row>
    <row r="207" spans="1:10" hidden="1" x14ac:dyDescent="0.15">
      <c r="A207" s="19" t="s">
        <v>84</v>
      </c>
      <c r="B207" s="18">
        <v>1511.9</v>
      </c>
      <c r="C207" s="9" t="s">
        <v>137</v>
      </c>
      <c r="D207" s="6" t="s">
        <v>37</v>
      </c>
      <c r="E207" s="11">
        <f t="shared" si="18"/>
        <v>0</v>
      </c>
      <c r="G207" s="10">
        <v>0</v>
      </c>
      <c r="H207" s="11">
        <f t="shared" si="19"/>
        <v>0</v>
      </c>
    </row>
    <row r="208" spans="1:10" hidden="1" x14ac:dyDescent="0.15">
      <c r="A208" s="19" t="s">
        <v>84</v>
      </c>
      <c r="B208" s="18">
        <v>1511.9</v>
      </c>
      <c r="C208" s="9" t="s">
        <v>138</v>
      </c>
      <c r="D208" s="6" t="s">
        <v>39</v>
      </c>
      <c r="E208" s="11">
        <f t="shared" si="18"/>
        <v>0</v>
      </c>
      <c r="G208" s="10">
        <v>0</v>
      </c>
      <c r="H208" s="11">
        <f t="shared" si="19"/>
        <v>0</v>
      </c>
    </row>
    <row r="209" spans="1:10" hidden="1" x14ac:dyDescent="0.15">
      <c r="A209" s="19" t="s">
        <v>84</v>
      </c>
      <c r="B209" s="18">
        <v>1511.9</v>
      </c>
      <c r="C209" s="6" t="s">
        <v>139</v>
      </c>
      <c r="D209" s="6" t="s">
        <v>141</v>
      </c>
      <c r="E209" s="11">
        <f t="shared" si="18"/>
        <v>0</v>
      </c>
      <c r="G209" s="10">
        <v>0</v>
      </c>
      <c r="H209" s="11">
        <f t="shared" si="19"/>
        <v>0</v>
      </c>
    </row>
    <row r="210" spans="1:10" hidden="1" x14ac:dyDescent="0.15">
      <c r="A210" s="19" t="s">
        <v>84</v>
      </c>
      <c r="B210" s="18">
        <v>1511.9</v>
      </c>
      <c r="C210" s="6" t="s">
        <v>140</v>
      </c>
      <c r="D210" s="6" t="s">
        <v>80</v>
      </c>
      <c r="E210" s="46">
        <v>2.1999999999999999E-2</v>
      </c>
      <c r="G210" s="14">
        <f>E210*B210</f>
        <v>33.261800000000001</v>
      </c>
      <c r="H210" s="11">
        <f t="shared" si="19"/>
        <v>399.14160000000004</v>
      </c>
    </row>
    <row r="211" spans="1:10" x14ac:dyDescent="0.15">
      <c r="A211" s="20" t="s">
        <v>84</v>
      </c>
      <c r="B211" s="21">
        <v>1511.9</v>
      </c>
      <c r="C211" s="23" t="s">
        <v>51</v>
      </c>
      <c r="D211" s="23" t="s">
        <v>52</v>
      </c>
      <c r="E211" s="10">
        <f>G211/B211</f>
        <v>4.7873536609564116E-2</v>
      </c>
      <c r="G211" s="10">
        <v>72.38</v>
      </c>
      <c r="H211" s="11">
        <f>G211*12</f>
        <v>868.56</v>
      </c>
    </row>
    <row r="212" spans="1:10" hidden="1" x14ac:dyDescent="0.15">
      <c r="A212" s="19" t="s">
        <v>85</v>
      </c>
      <c r="B212" s="18">
        <v>563</v>
      </c>
      <c r="C212" s="5" t="s">
        <v>5</v>
      </c>
      <c r="D212" s="5" t="s">
        <v>6</v>
      </c>
      <c r="E212" s="16">
        <f>G212/B212</f>
        <v>0.38</v>
      </c>
      <c r="F212" s="15"/>
      <c r="G212" s="17">
        <f>SUM(G213:G216)</f>
        <v>213.94</v>
      </c>
      <c r="H212" s="17">
        <f>G212*12</f>
        <v>2567.2799999999997</v>
      </c>
      <c r="I212" s="15"/>
      <c r="J212" s="15"/>
    </row>
    <row r="213" spans="1:10" hidden="1" x14ac:dyDescent="0.15">
      <c r="A213" s="19" t="s">
        <v>85</v>
      </c>
      <c r="B213" s="18">
        <v>563</v>
      </c>
      <c r="C213" s="6" t="s">
        <v>123</v>
      </c>
      <c r="D213" s="6" t="s">
        <v>8</v>
      </c>
      <c r="E213" s="29">
        <v>0.38</v>
      </c>
      <c r="G213" s="13">
        <f>B213*E213</f>
        <v>213.94</v>
      </c>
      <c r="H213" s="11">
        <f>G213*12</f>
        <v>2567.2799999999997</v>
      </c>
    </row>
    <row r="214" spans="1:10" hidden="1" x14ac:dyDescent="0.15">
      <c r="A214" s="19" t="s">
        <v>85</v>
      </c>
      <c r="B214" s="18">
        <v>563</v>
      </c>
      <c r="C214" s="6" t="s">
        <v>124</v>
      </c>
      <c r="D214" s="6" t="s">
        <v>45</v>
      </c>
      <c r="E214" s="10">
        <f t="shared" ref="E214:E230" si="20">G214/B214</f>
        <v>0</v>
      </c>
      <c r="G214" s="10">
        <v>0</v>
      </c>
      <c r="H214" s="11">
        <f t="shared" ref="H214:H231" si="21">G214*12</f>
        <v>0</v>
      </c>
    </row>
    <row r="215" spans="1:10" hidden="1" x14ac:dyDescent="0.15">
      <c r="A215" s="19" t="s">
        <v>85</v>
      </c>
      <c r="B215" s="18">
        <v>563</v>
      </c>
      <c r="C215" s="6" t="s">
        <v>125</v>
      </c>
      <c r="D215" s="6" t="s">
        <v>141</v>
      </c>
      <c r="E215" s="10">
        <f t="shared" si="20"/>
        <v>0</v>
      </c>
      <c r="G215" s="10">
        <v>0</v>
      </c>
      <c r="H215" s="11">
        <f t="shared" si="21"/>
        <v>0</v>
      </c>
    </row>
    <row r="216" spans="1:10" hidden="1" x14ac:dyDescent="0.15">
      <c r="A216" s="19" t="s">
        <v>85</v>
      </c>
      <c r="B216" s="18">
        <v>563</v>
      </c>
      <c r="C216" s="6" t="s">
        <v>126</v>
      </c>
      <c r="D216" s="6" t="s">
        <v>150</v>
      </c>
      <c r="E216" s="10"/>
      <c r="G216" s="10">
        <v>0</v>
      </c>
      <c r="H216" s="11">
        <f t="shared" si="21"/>
        <v>0</v>
      </c>
    </row>
    <row r="217" spans="1:10" hidden="1" x14ac:dyDescent="0.15">
      <c r="A217" s="19" t="s">
        <v>85</v>
      </c>
      <c r="B217" s="18">
        <v>563</v>
      </c>
      <c r="C217" s="5" t="s">
        <v>16</v>
      </c>
      <c r="D217" s="5" t="s">
        <v>17</v>
      </c>
      <c r="E217" s="16">
        <f t="shared" si="20"/>
        <v>0.37626287744227349</v>
      </c>
      <c r="F217" s="15"/>
      <c r="G217" s="16">
        <f>G218+G230+G231</f>
        <v>211.83599999999998</v>
      </c>
      <c r="H217" s="17">
        <f t="shared" si="21"/>
        <v>2542.0319999999997</v>
      </c>
      <c r="I217" s="15"/>
      <c r="J217" s="17">
        <f>G213-G217</f>
        <v>2.1040000000000134</v>
      </c>
    </row>
    <row r="218" spans="1:10" hidden="1" x14ac:dyDescent="0.15">
      <c r="A218" s="19" t="s">
        <v>85</v>
      </c>
      <c r="B218" s="18">
        <v>563</v>
      </c>
      <c r="C218" s="6" t="s">
        <v>127</v>
      </c>
      <c r="D218" s="6" t="s">
        <v>18</v>
      </c>
      <c r="E218" s="11">
        <f t="shared" si="20"/>
        <v>0.35426287744227353</v>
      </c>
      <c r="G218" s="14">
        <f>SUM(G219:G227)</f>
        <v>199.45</v>
      </c>
      <c r="H218" s="11">
        <f t="shared" si="21"/>
        <v>2393.3999999999996</v>
      </c>
    </row>
    <row r="219" spans="1:10" hidden="1" x14ac:dyDescent="0.15">
      <c r="A219" s="19" t="s">
        <v>85</v>
      </c>
      <c r="B219" s="18">
        <v>563</v>
      </c>
      <c r="C219" s="9" t="s">
        <v>128</v>
      </c>
      <c r="D219" s="6" t="s">
        <v>19</v>
      </c>
      <c r="E219" s="48">
        <f t="shared" si="20"/>
        <v>0.12433392539964476</v>
      </c>
      <c r="G219" s="10">
        <v>70</v>
      </c>
      <c r="H219" s="11">
        <f t="shared" si="21"/>
        <v>840</v>
      </c>
    </row>
    <row r="220" spans="1:10" hidden="1" x14ac:dyDescent="0.15">
      <c r="A220" s="19" t="s">
        <v>85</v>
      </c>
      <c r="B220" s="18">
        <v>563</v>
      </c>
      <c r="C220" s="9" t="s">
        <v>129</v>
      </c>
      <c r="D220" s="6" t="s">
        <v>20</v>
      </c>
      <c r="E220" s="26">
        <v>0.02</v>
      </c>
      <c r="G220" s="10">
        <f>B220*E220</f>
        <v>11.26</v>
      </c>
      <c r="H220" s="11">
        <f t="shared" si="21"/>
        <v>135.12</v>
      </c>
    </row>
    <row r="221" spans="1:10" hidden="1" x14ac:dyDescent="0.15">
      <c r="A221" s="19" t="s">
        <v>85</v>
      </c>
      <c r="B221" s="18">
        <v>563</v>
      </c>
      <c r="C221" s="9" t="s">
        <v>130</v>
      </c>
      <c r="D221" s="6" t="s">
        <v>22</v>
      </c>
      <c r="E221" s="26">
        <v>0.09</v>
      </c>
      <c r="G221" s="10">
        <f>E221*B221</f>
        <v>50.669999999999995</v>
      </c>
      <c r="H221" s="11">
        <f t="shared" si="21"/>
        <v>608.04</v>
      </c>
    </row>
    <row r="222" spans="1:10" hidden="1" x14ac:dyDescent="0.15">
      <c r="A222" s="19" t="s">
        <v>85</v>
      </c>
      <c r="B222" s="18">
        <v>563</v>
      </c>
      <c r="C222" s="9" t="s">
        <v>131</v>
      </c>
      <c r="D222" s="6" t="s">
        <v>47</v>
      </c>
      <c r="E222" s="11">
        <f t="shared" si="20"/>
        <v>0</v>
      </c>
      <c r="G222" s="10">
        <v>0</v>
      </c>
      <c r="H222" s="11">
        <f t="shared" si="21"/>
        <v>0</v>
      </c>
    </row>
    <row r="223" spans="1:10" hidden="1" x14ac:dyDescent="0.15">
      <c r="A223" s="19" t="s">
        <v>85</v>
      </c>
      <c r="B223" s="18">
        <v>563</v>
      </c>
      <c r="C223" s="9" t="s">
        <v>132</v>
      </c>
      <c r="D223" s="6" t="s">
        <v>25</v>
      </c>
      <c r="E223" s="11">
        <f t="shared" si="20"/>
        <v>0</v>
      </c>
      <c r="G223" s="10">
        <v>0</v>
      </c>
      <c r="H223" s="11">
        <f t="shared" si="21"/>
        <v>0</v>
      </c>
    </row>
    <row r="224" spans="1:10" hidden="1" x14ac:dyDescent="0.15">
      <c r="A224" s="19" t="s">
        <v>85</v>
      </c>
      <c r="B224" s="18">
        <v>563</v>
      </c>
      <c r="C224" s="9" t="s">
        <v>133</v>
      </c>
      <c r="D224" s="6" t="s">
        <v>27</v>
      </c>
      <c r="E224" s="26">
        <v>0.02</v>
      </c>
      <c r="G224" s="10">
        <f>B224*E224</f>
        <v>11.26</v>
      </c>
      <c r="H224" s="11">
        <f t="shared" si="21"/>
        <v>135.12</v>
      </c>
    </row>
    <row r="225" spans="1:10" hidden="1" x14ac:dyDescent="0.15">
      <c r="A225" s="19" t="s">
        <v>85</v>
      </c>
      <c r="B225" s="18">
        <v>563</v>
      </c>
      <c r="C225" s="9" t="s">
        <v>134</v>
      </c>
      <c r="D225" s="6" t="s">
        <v>29</v>
      </c>
      <c r="E225" s="26">
        <v>0.02</v>
      </c>
      <c r="G225" s="10">
        <f>B225*E225</f>
        <v>11.26</v>
      </c>
      <c r="H225" s="11">
        <f t="shared" si="21"/>
        <v>135.12</v>
      </c>
    </row>
    <row r="226" spans="1:10" hidden="1" x14ac:dyDescent="0.15">
      <c r="A226" s="19" t="s">
        <v>85</v>
      </c>
      <c r="B226" s="18">
        <v>563</v>
      </c>
      <c r="C226" s="9" t="s">
        <v>135</v>
      </c>
      <c r="D226" s="6" t="s">
        <v>142</v>
      </c>
      <c r="E226" s="11">
        <f t="shared" si="20"/>
        <v>0</v>
      </c>
      <c r="G226" s="10">
        <v>0</v>
      </c>
      <c r="H226" s="11">
        <f t="shared" si="21"/>
        <v>0</v>
      </c>
    </row>
    <row r="227" spans="1:10" hidden="1" x14ac:dyDescent="0.15">
      <c r="A227" s="19" t="s">
        <v>85</v>
      </c>
      <c r="B227" s="18">
        <v>563</v>
      </c>
      <c r="C227" s="9" t="s">
        <v>136</v>
      </c>
      <c r="D227" s="6" t="s">
        <v>143</v>
      </c>
      <c r="E227" s="11">
        <f t="shared" si="20"/>
        <v>7.9928952042628773E-2</v>
      </c>
      <c r="G227" s="16">
        <v>45</v>
      </c>
      <c r="H227" s="11">
        <f t="shared" si="21"/>
        <v>540</v>
      </c>
    </row>
    <row r="228" spans="1:10" hidden="1" x14ac:dyDescent="0.15">
      <c r="A228" s="19" t="s">
        <v>85</v>
      </c>
      <c r="B228" s="18">
        <v>563</v>
      </c>
      <c r="C228" s="9" t="s">
        <v>137</v>
      </c>
      <c r="D228" s="6" t="s">
        <v>37</v>
      </c>
      <c r="E228" s="11">
        <f t="shared" si="20"/>
        <v>0</v>
      </c>
      <c r="G228" s="10">
        <v>0</v>
      </c>
      <c r="H228" s="11">
        <f t="shared" si="21"/>
        <v>0</v>
      </c>
    </row>
    <row r="229" spans="1:10" hidden="1" x14ac:dyDescent="0.15">
      <c r="A229" s="19" t="s">
        <v>85</v>
      </c>
      <c r="B229" s="18">
        <v>563</v>
      </c>
      <c r="C229" s="9" t="s">
        <v>138</v>
      </c>
      <c r="D229" s="6" t="s">
        <v>39</v>
      </c>
      <c r="E229" s="11">
        <f t="shared" si="20"/>
        <v>0</v>
      </c>
      <c r="G229" s="10">
        <v>0</v>
      </c>
      <c r="H229" s="11">
        <f t="shared" si="21"/>
        <v>0</v>
      </c>
    </row>
    <row r="230" spans="1:10" hidden="1" x14ac:dyDescent="0.15">
      <c r="A230" s="19" t="s">
        <v>85</v>
      </c>
      <c r="B230" s="18">
        <v>563</v>
      </c>
      <c r="C230" s="6" t="s">
        <v>139</v>
      </c>
      <c r="D230" s="6" t="s">
        <v>141</v>
      </c>
      <c r="E230" s="11">
        <f t="shared" si="20"/>
        <v>0</v>
      </c>
      <c r="G230" s="10">
        <v>0</v>
      </c>
      <c r="H230" s="11">
        <f t="shared" si="21"/>
        <v>0</v>
      </c>
    </row>
    <row r="231" spans="1:10" hidden="1" x14ac:dyDescent="0.15">
      <c r="A231" s="19" t="s">
        <v>85</v>
      </c>
      <c r="B231" s="18">
        <v>563</v>
      </c>
      <c r="C231" s="6" t="s">
        <v>140</v>
      </c>
      <c r="D231" s="6" t="s">
        <v>80</v>
      </c>
      <c r="E231" s="46">
        <v>2.1999999999999999E-2</v>
      </c>
      <c r="G231" s="14">
        <f>E231*B231</f>
        <v>12.385999999999999</v>
      </c>
      <c r="H231" s="11">
        <f t="shared" si="21"/>
        <v>148.63200000000001</v>
      </c>
    </row>
    <row r="232" spans="1:10" x14ac:dyDescent="0.15">
      <c r="A232" s="20" t="s">
        <v>85</v>
      </c>
      <c r="B232" s="21">
        <v>563</v>
      </c>
      <c r="C232" s="23" t="s">
        <v>51</v>
      </c>
      <c r="D232" s="23" t="s">
        <v>52</v>
      </c>
      <c r="E232" s="10">
        <f>G232/B232</f>
        <v>5.0035523978685617E-2</v>
      </c>
      <c r="G232" s="10">
        <v>28.17</v>
      </c>
      <c r="H232" s="11">
        <f>G232*12</f>
        <v>338.04</v>
      </c>
    </row>
    <row r="233" spans="1:10" hidden="1" x14ac:dyDescent="0.15">
      <c r="A233" s="19" t="s">
        <v>107</v>
      </c>
      <c r="B233" s="18">
        <v>176.49</v>
      </c>
      <c r="C233" s="5" t="s">
        <v>5</v>
      </c>
      <c r="D233" s="5" t="s">
        <v>6</v>
      </c>
      <c r="E233" s="16">
        <f>G233/B233</f>
        <v>0.36</v>
      </c>
      <c r="F233" s="15"/>
      <c r="G233" s="17">
        <f>SUM(G234:G237)</f>
        <v>63.5364</v>
      </c>
      <c r="H233" s="17">
        <f>G233*12</f>
        <v>762.43679999999995</v>
      </c>
      <c r="I233" s="15"/>
      <c r="J233" s="15"/>
    </row>
    <row r="234" spans="1:10" hidden="1" x14ac:dyDescent="0.15">
      <c r="A234" s="19" t="s">
        <v>107</v>
      </c>
      <c r="B234" s="18">
        <v>176.49</v>
      </c>
      <c r="C234" s="6" t="s">
        <v>123</v>
      </c>
      <c r="D234" s="6" t="s">
        <v>8</v>
      </c>
      <c r="E234" s="29">
        <v>0.36</v>
      </c>
      <c r="G234" s="13">
        <f>B234*E234</f>
        <v>63.5364</v>
      </c>
      <c r="H234" s="11">
        <f>G234*12</f>
        <v>762.43679999999995</v>
      </c>
    </row>
    <row r="235" spans="1:10" hidden="1" x14ac:dyDescent="0.15">
      <c r="A235" s="19" t="s">
        <v>107</v>
      </c>
      <c r="B235" s="18">
        <v>176.49</v>
      </c>
      <c r="C235" s="6" t="s">
        <v>124</v>
      </c>
      <c r="D235" s="6" t="s">
        <v>45</v>
      </c>
      <c r="E235" s="10">
        <f t="shared" ref="E235:E251" si="22">G235/B235</f>
        <v>0</v>
      </c>
      <c r="G235" s="10">
        <v>0</v>
      </c>
      <c r="H235" s="11">
        <f t="shared" ref="H235:H252" si="23">G235*12</f>
        <v>0</v>
      </c>
    </row>
    <row r="236" spans="1:10" hidden="1" x14ac:dyDescent="0.15">
      <c r="A236" s="19" t="s">
        <v>107</v>
      </c>
      <c r="B236" s="18">
        <v>176.49</v>
      </c>
      <c r="C236" s="6" t="s">
        <v>125</v>
      </c>
      <c r="D236" s="6" t="s">
        <v>141</v>
      </c>
      <c r="E236" s="10">
        <f t="shared" si="22"/>
        <v>0</v>
      </c>
      <c r="G236" s="10">
        <v>0</v>
      </c>
      <c r="H236" s="11">
        <f t="shared" si="23"/>
        <v>0</v>
      </c>
    </row>
    <row r="237" spans="1:10" hidden="1" x14ac:dyDescent="0.15">
      <c r="A237" s="19" t="s">
        <v>107</v>
      </c>
      <c r="B237" s="18">
        <v>176.49</v>
      </c>
      <c r="C237" s="6" t="s">
        <v>126</v>
      </c>
      <c r="D237" s="6" t="s">
        <v>150</v>
      </c>
      <c r="E237" s="10"/>
      <c r="G237" s="10">
        <v>0</v>
      </c>
      <c r="H237" s="11">
        <f t="shared" si="23"/>
        <v>0</v>
      </c>
    </row>
    <row r="238" spans="1:10" hidden="1" x14ac:dyDescent="0.15">
      <c r="A238" s="19" t="s">
        <v>107</v>
      </c>
      <c r="B238" s="18">
        <v>176.49</v>
      </c>
      <c r="C238" s="5" t="s">
        <v>16</v>
      </c>
      <c r="D238" s="5" t="s">
        <v>17</v>
      </c>
      <c r="E238" s="28">
        <f t="shared" si="22"/>
        <v>0.3589794322624511</v>
      </c>
      <c r="F238" s="15"/>
      <c r="G238" s="16">
        <f>G239+G251+G252</f>
        <v>63.356279999999998</v>
      </c>
      <c r="H238" s="17">
        <f t="shared" si="23"/>
        <v>760.27535999999998</v>
      </c>
      <c r="I238" s="15"/>
      <c r="J238" s="17">
        <f>G234-G238</f>
        <v>0.18012000000000228</v>
      </c>
    </row>
    <row r="239" spans="1:10" hidden="1" x14ac:dyDescent="0.15">
      <c r="A239" s="19" t="s">
        <v>107</v>
      </c>
      <c r="B239" s="18">
        <v>176.49</v>
      </c>
      <c r="C239" s="6" t="s">
        <v>127</v>
      </c>
      <c r="D239" s="6" t="s">
        <v>18</v>
      </c>
      <c r="E239" s="11">
        <f t="shared" si="22"/>
        <v>0.33697943226245114</v>
      </c>
      <c r="G239" s="14">
        <f>SUM(G240:G248)</f>
        <v>59.473500000000001</v>
      </c>
      <c r="H239" s="11">
        <f t="shared" si="23"/>
        <v>713.68200000000002</v>
      </c>
    </row>
    <row r="240" spans="1:10" hidden="1" x14ac:dyDescent="0.15">
      <c r="A240" s="19" t="s">
        <v>107</v>
      </c>
      <c r="B240" s="18">
        <v>176.49</v>
      </c>
      <c r="C240" s="9" t="s">
        <v>128</v>
      </c>
      <c r="D240" s="6" t="s">
        <v>19</v>
      </c>
      <c r="E240" s="48">
        <f t="shared" si="22"/>
        <v>3.9662303813247209E-2</v>
      </c>
      <c r="G240" s="10">
        <v>7</v>
      </c>
      <c r="H240" s="11">
        <f t="shared" si="23"/>
        <v>84</v>
      </c>
    </row>
    <row r="241" spans="1:10" hidden="1" x14ac:dyDescent="0.15">
      <c r="A241" s="19" t="s">
        <v>107</v>
      </c>
      <c r="B241" s="18">
        <v>176.49</v>
      </c>
      <c r="C241" s="9" t="s">
        <v>129</v>
      </c>
      <c r="D241" s="6" t="s">
        <v>20</v>
      </c>
      <c r="E241" s="26">
        <v>0.02</v>
      </c>
      <c r="G241" s="10">
        <f>B241*E241</f>
        <v>3.5298000000000003</v>
      </c>
      <c r="H241" s="11">
        <f t="shared" si="23"/>
        <v>42.357600000000005</v>
      </c>
    </row>
    <row r="242" spans="1:10" hidden="1" x14ac:dyDescent="0.15">
      <c r="A242" s="19" t="s">
        <v>107</v>
      </c>
      <c r="B242" s="18">
        <v>176.49</v>
      </c>
      <c r="C242" s="9" t="s">
        <v>130</v>
      </c>
      <c r="D242" s="6" t="s">
        <v>22</v>
      </c>
      <c r="E242" s="26">
        <v>0.09</v>
      </c>
      <c r="G242" s="10">
        <f>E242*B242</f>
        <v>15.8841</v>
      </c>
      <c r="H242" s="11">
        <f t="shared" si="23"/>
        <v>190.60919999999999</v>
      </c>
    </row>
    <row r="243" spans="1:10" hidden="1" x14ac:dyDescent="0.15">
      <c r="A243" s="19" t="s">
        <v>107</v>
      </c>
      <c r="B243" s="18">
        <v>176.49</v>
      </c>
      <c r="C243" s="9" t="s">
        <v>131</v>
      </c>
      <c r="D243" s="6" t="s">
        <v>47</v>
      </c>
      <c r="E243" s="11">
        <f t="shared" si="22"/>
        <v>0</v>
      </c>
      <c r="G243" s="10">
        <v>0</v>
      </c>
      <c r="H243" s="11">
        <f t="shared" si="23"/>
        <v>0</v>
      </c>
    </row>
    <row r="244" spans="1:10" hidden="1" x14ac:dyDescent="0.15">
      <c r="A244" s="19" t="s">
        <v>107</v>
      </c>
      <c r="B244" s="18">
        <v>176.49</v>
      </c>
      <c r="C244" s="9" t="s">
        <v>132</v>
      </c>
      <c r="D244" s="6" t="s">
        <v>25</v>
      </c>
      <c r="E244" s="11">
        <f t="shared" si="22"/>
        <v>0</v>
      </c>
      <c r="G244" s="10">
        <v>0</v>
      </c>
      <c r="H244" s="11">
        <f t="shared" si="23"/>
        <v>0</v>
      </c>
    </row>
    <row r="245" spans="1:10" hidden="1" x14ac:dyDescent="0.15">
      <c r="A245" s="19" t="s">
        <v>107</v>
      </c>
      <c r="B245" s="18">
        <v>176.49</v>
      </c>
      <c r="C245" s="9" t="s">
        <v>133</v>
      </c>
      <c r="D245" s="6" t="s">
        <v>27</v>
      </c>
      <c r="E245" s="26">
        <v>0.02</v>
      </c>
      <c r="G245" s="10">
        <f>B245*E245</f>
        <v>3.5298000000000003</v>
      </c>
      <c r="H245" s="11">
        <f t="shared" si="23"/>
        <v>42.357600000000005</v>
      </c>
    </row>
    <row r="246" spans="1:10" hidden="1" x14ac:dyDescent="0.15">
      <c r="A246" s="19" t="s">
        <v>107</v>
      </c>
      <c r="B246" s="18">
        <v>176.49</v>
      </c>
      <c r="C246" s="9" t="s">
        <v>134</v>
      </c>
      <c r="D246" s="6" t="s">
        <v>29</v>
      </c>
      <c r="E246" s="26">
        <v>0.02</v>
      </c>
      <c r="G246" s="10">
        <f>B246*E246</f>
        <v>3.5298000000000003</v>
      </c>
      <c r="H246" s="11">
        <f t="shared" si="23"/>
        <v>42.357600000000005</v>
      </c>
    </row>
    <row r="247" spans="1:10" hidden="1" x14ac:dyDescent="0.15">
      <c r="A247" s="19" t="s">
        <v>107</v>
      </c>
      <c r="B247" s="18">
        <v>176.49</v>
      </c>
      <c r="C247" s="9" t="s">
        <v>135</v>
      </c>
      <c r="D247" s="6" t="s">
        <v>142</v>
      </c>
      <c r="E247" s="11">
        <f t="shared" si="22"/>
        <v>0</v>
      </c>
      <c r="G247" s="10">
        <v>0</v>
      </c>
      <c r="H247" s="11">
        <f t="shared" si="23"/>
        <v>0</v>
      </c>
    </row>
    <row r="248" spans="1:10" hidden="1" x14ac:dyDescent="0.15">
      <c r="A248" s="19" t="s">
        <v>107</v>
      </c>
      <c r="B248" s="18">
        <v>176.49</v>
      </c>
      <c r="C248" s="9" t="s">
        <v>136</v>
      </c>
      <c r="D248" s="6" t="s">
        <v>143</v>
      </c>
      <c r="E248" s="11">
        <f t="shared" si="22"/>
        <v>0.14731712844920392</v>
      </c>
      <c r="G248" s="16">
        <v>26</v>
      </c>
      <c r="H248" s="11">
        <f t="shared" si="23"/>
        <v>312</v>
      </c>
    </row>
    <row r="249" spans="1:10" hidden="1" x14ac:dyDescent="0.15">
      <c r="A249" s="19" t="s">
        <v>107</v>
      </c>
      <c r="B249" s="18">
        <v>176.49</v>
      </c>
      <c r="C249" s="9" t="s">
        <v>137</v>
      </c>
      <c r="D249" s="6" t="s">
        <v>37</v>
      </c>
      <c r="E249" s="11">
        <f t="shared" si="22"/>
        <v>0</v>
      </c>
      <c r="G249" s="10">
        <v>0</v>
      </c>
      <c r="H249" s="11">
        <f t="shared" si="23"/>
        <v>0</v>
      </c>
    </row>
    <row r="250" spans="1:10" hidden="1" x14ac:dyDescent="0.15">
      <c r="A250" s="19" t="s">
        <v>107</v>
      </c>
      <c r="B250" s="18">
        <v>176.49</v>
      </c>
      <c r="C250" s="9" t="s">
        <v>138</v>
      </c>
      <c r="D250" s="6" t="s">
        <v>39</v>
      </c>
      <c r="E250" s="11">
        <f t="shared" si="22"/>
        <v>0</v>
      </c>
      <c r="G250" s="10">
        <v>0</v>
      </c>
      <c r="H250" s="11">
        <f t="shared" si="23"/>
        <v>0</v>
      </c>
    </row>
    <row r="251" spans="1:10" hidden="1" x14ac:dyDescent="0.15">
      <c r="A251" s="19" t="s">
        <v>107</v>
      </c>
      <c r="B251" s="18">
        <v>176.49</v>
      </c>
      <c r="C251" s="6" t="s">
        <v>139</v>
      </c>
      <c r="D251" s="6" t="s">
        <v>141</v>
      </c>
      <c r="E251" s="11">
        <f t="shared" si="22"/>
        <v>0</v>
      </c>
      <c r="G251" s="10">
        <v>0</v>
      </c>
      <c r="H251" s="11">
        <f t="shared" si="23"/>
        <v>0</v>
      </c>
    </row>
    <row r="252" spans="1:10" hidden="1" x14ac:dyDescent="0.15">
      <c r="A252" s="19" t="s">
        <v>107</v>
      </c>
      <c r="B252" s="18">
        <v>176.49</v>
      </c>
      <c r="C252" s="6" t="s">
        <v>140</v>
      </c>
      <c r="D252" s="6" t="s">
        <v>80</v>
      </c>
      <c r="E252" s="46">
        <v>2.1999999999999999E-2</v>
      </c>
      <c r="G252" s="14">
        <f>E252*B252</f>
        <v>3.8827799999999999</v>
      </c>
      <c r="H252" s="11">
        <f t="shared" si="23"/>
        <v>46.593359999999997</v>
      </c>
    </row>
    <row r="253" spans="1:10" x14ac:dyDescent="0.15">
      <c r="A253" s="20" t="s">
        <v>107</v>
      </c>
      <c r="B253" s="21">
        <v>176.49</v>
      </c>
      <c r="C253" s="23" t="s">
        <v>51</v>
      </c>
      <c r="D253" s="23" t="s">
        <v>52</v>
      </c>
      <c r="E253" s="10">
        <f>G253/B253</f>
        <v>7.0032296447390785E-2</v>
      </c>
      <c r="G253" s="10">
        <v>12.36</v>
      </c>
      <c r="H253" s="11">
        <f>G253*12</f>
        <v>148.32</v>
      </c>
    </row>
    <row r="254" spans="1:10" hidden="1" x14ac:dyDescent="0.15">
      <c r="A254" s="19" t="s">
        <v>86</v>
      </c>
      <c r="B254" s="18">
        <v>529.79999999999995</v>
      </c>
      <c r="C254" s="5" t="s">
        <v>5</v>
      </c>
      <c r="D254" s="5" t="s">
        <v>6</v>
      </c>
      <c r="E254" s="16">
        <f>G254/B254</f>
        <v>0.38</v>
      </c>
      <c r="F254" s="15"/>
      <c r="G254" s="17">
        <f>SUM(G255:G258)</f>
        <v>201.32399999999998</v>
      </c>
      <c r="H254" s="17">
        <f>G254*12</f>
        <v>2415.8879999999999</v>
      </c>
      <c r="I254" s="15"/>
      <c r="J254" s="15"/>
    </row>
    <row r="255" spans="1:10" hidden="1" x14ac:dyDescent="0.15">
      <c r="A255" s="19" t="s">
        <v>86</v>
      </c>
      <c r="B255" s="18">
        <v>529.79999999999995</v>
      </c>
      <c r="C255" s="6" t="s">
        <v>123</v>
      </c>
      <c r="D255" s="6" t="s">
        <v>8</v>
      </c>
      <c r="E255" s="29">
        <v>0.38</v>
      </c>
      <c r="G255" s="13">
        <f>B255*E255</f>
        <v>201.32399999999998</v>
      </c>
      <c r="H255" s="11">
        <f>G255*12</f>
        <v>2415.8879999999999</v>
      </c>
    </row>
    <row r="256" spans="1:10" hidden="1" x14ac:dyDescent="0.15">
      <c r="A256" s="19" t="s">
        <v>86</v>
      </c>
      <c r="B256" s="18">
        <v>529.79999999999995</v>
      </c>
      <c r="C256" s="6" t="s">
        <v>124</v>
      </c>
      <c r="D256" s="6" t="s">
        <v>45</v>
      </c>
      <c r="E256" s="10">
        <f t="shared" ref="E256:E272" si="24">G256/B256</f>
        <v>0</v>
      </c>
      <c r="G256" s="10">
        <v>0</v>
      </c>
      <c r="H256" s="11">
        <f t="shared" ref="H256:H273" si="25">G256*12</f>
        <v>0</v>
      </c>
    </row>
    <row r="257" spans="1:10" hidden="1" x14ac:dyDescent="0.15">
      <c r="A257" s="19" t="s">
        <v>86</v>
      </c>
      <c r="B257" s="18">
        <v>529.79999999999995</v>
      </c>
      <c r="C257" s="6" t="s">
        <v>125</v>
      </c>
      <c r="D257" s="6" t="s">
        <v>141</v>
      </c>
      <c r="E257" s="10">
        <f t="shared" si="24"/>
        <v>0</v>
      </c>
      <c r="G257" s="10">
        <v>0</v>
      </c>
      <c r="H257" s="11">
        <f t="shared" si="25"/>
        <v>0</v>
      </c>
    </row>
    <row r="258" spans="1:10" hidden="1" x14ac:dyDescent="0.15">
      <c r="A258" s="19" t="s">
        <v>86</v>
      </c>
      <c r="B258" s="18">
        <v>529.79999999999995</v>
      </c>
      <c r="C258" s="6" t="s">
        <v>126</v>
      </c>
      <c r="D258" s="6" t="s">
        <v>150</v>
      </c>
      <c r="E258" s="10"/>
      <c r="G258" s="10">
        <v>0</v>
      </c>
      <c r="H258" s="11">
        <f t="shared" si="25"/>
        <v>0</v>
      </c>
    </row>
    <row r="259" spans="1:10" hidden="1" x14ac:dyDescent="0.15">
      <c r="A259" s="19" t="s">
        <v>86</v>
      </c>
      <c r="B259" s="18">
        <v>529.79999999999995</v>
      </c>
      <c r="C259" s="5" t="s">
        <v>16</v>
      </c>
      <c r="D259" s="5" t="s">
        <v>17</v>
      </c>
      <c r="E259" s="28">
        <f t="shared" si="24"/>
        <v>0.37962551906379766</v>
      </c>
      <c r="F259" s="15"/>
      <c r="G259" s="16">
        <f>G260+G272+G273</f>
        <v>201.12559999999999</v>
      </c>
      <c r="H259" s="17">
        <f t="shared" si="25"/>
        <v>2413.5072</v>
      </c>
      <c r="I259" s="15"/>
      <c r="J259" s="17">
        <f>G255-G259</f>
        <v>0.19839999999999236</v>
      </c>
    </row>
    <row r="260" spans="1:10" hidden="1" x14ac:dyDescent="0.15">
      <c r="A260" s="19" t="s">
        <v>86</v>
      </c>
      <c r="B260" s="18">
        <v>529.79999999999995</v>
      </c>
      <c r="C260" s="6" t="s">
        <v>127</v>
      </c>
      <c r="D260" s="6" t="s">
        <v>18</v>
      </c>
      <c r="E260" s="11">
        <f t="shared" si="24"/>
        <v>0.35762551906379769</v>
      </c>
      <c r="G260" s="14">
        <f>SUM(G261:G269)</f>
        <v>189.47</v>
      </c>
      <c r="H260" s="11">
        <f t="shared" si="25"/>
        <v>2273.64</v>
      </c>
    </row>
    <row r="261" spans="1:10" hidden="1" x14ac:dyDescent="0.15">
      <c r="A261" s="19" t="s">
        <v>86</v>
      </c>
      <c r="B261" s="18">
        <v>529.79999999999995</v>
      </c>
      <c r="C261" s="9" t="s">
        <v>128</v>
      </c>
      <c r="D261" s="6" t="s">
        <v>19</v>
      </c>
      <c r="E261" s="48">
        <f t="shared" si="24"/>
        <v>0.11325028312570783</v>
      </c>
      <c r="G261" s="47">
        <v>60</v>
      </c>
      <c r="H261" s="11">
        <f t="shared" si="25"/>
        <v>720</v>
      </c>
    </row>
    <row r="262" spans="1:10" hidden="1" x14ac:dyDescent="0.15">
      <c r="A262" s="19" t="s">
        <v>86</v>
      </c>
      <c r="B262" s="18">
        <v>529.79999999999995</v>
      </c>
      <c r="C262" s="9" t="s">
        <v>129</v>
      </c>
      <c r="D262" s="6" t="s">
        <v>20</v>
      </c>
      <c r="E262" s="26">
        <v>0.02</v>
      </c>
      <c r="G262" s="10">
        <f>B262*E262</f>
        <v>10.596</v>
      </c>
      <c r="H262" s="11">
        <f t="shared" si="25"/>
        <v>127.152</v>
      </c>
    </row>
    <row r="263" spans="1:10" hidden="1" x14ac:dyDescent="0.15">
      <c r="A263" s="19" t="s">
        <v>86</v>
      </c>
      <c r="B263" s="18">
        <v>529.79999999999995</v>
      </c>
      <c r="C263" s="9" t="s">
        <v>130</v>
      </c>
      <c r="D263" s="6" t="s">
        <v>22</v>
      </c>
      <c r="E263" s="26">
        <v>0.09</v>
      </c>
      <c r="G263" s="10">
        <f>E263*B263</f>
        <v>47.681999999999995</v>
      </c>
      <c r="H263" s="11">
        <f t="shared" si="25"/>
        <v>572.18399999999997</v>
      </c>
    </row>
    <row r="264" spans="1:10" hidden="1" x14ac:dyDescent="0.15">
      <c r="A264" s="19" t="s">
        <v>86</v>
      </c>
      <c r="B264" s="18">
        <v>529.79999999999995</v>
      </c>
      <c r="C264" s="9" t="s">
        <v>131</v>
      </c>
      <c r="D264" s="6" t="s">
        <v>47</v>
      </c>
      <c r="E264" s="11">
        <f t="shared" si="24"/>
        <v>0</v>
      </c>
      <c r="G264" s="10">
        <v>0</v>
      </c>
      <c r="H264" s="11">
        <f t="shared" si="25"/>
        <v>0</v>
      </c>
    </row>
    <row r="265" spans="1:10" hidden="1" x14ac:dyDescent="0.15">
      <c r="A265" s="19" t="s">
        <v>86</v>
      </c>
      <c r="B265" s="18">
        <v>529.79999999999995</v>
      </c>
      <c r="C265" s="9" t="s">
        <v>132</v>
      </c>
      <c r="D265" s="6" t="s">
        <v>25</v>
      </c>
      <c r="E265" s="11">
        <f t="shared" si="24"/>
        <v>0</v>
      </c>
      <c r="G265" s="10">
        <v>0</v>
      </c>
      <c r="H265" s="11">
        <f t="shared" si="25"/>
        <v>0</v>
      </c>
    </row>
    <row r="266" spans="1:10" hidden="1" x14ac:dyDescent="0.15">
      <c r="A266" s="19" t="s">
        <v>86</v>
      </c>
      <c r="B266" s="18">
        <v>529.79999999999995</v>
      </c>
      <c r="C266" s="9" t="s">
        <v>133</v>
      </c>
      <c r="D266" s="6" t="s">
        <v>27</v>
      </c>
      <c r="E266" s="26">
        <v>0.02</v>
      </c>
      <c r="G266" s="10">
        <f>B266*E266</f>
        <v>10.596</v>
      </c>
      <c r="H266" s="11">
        <f t="shared" si="25"/>
        <v>127.152</v>
      </c>
    </row>
    <row r="267" spans="1:10" hidden="1" x14ac:dyDescent="0.15">
      <c r="A267" s="19" t="s">
        <v>86</v>
      </c>
      <c r="B267" s="18">
        <v>529.79999999999995</v>
      </c>
      <c r="C267" s="9" t="s">
        <v>134</v>
      </c>
      <c r="D267" s="6" t="s">
        <v>29</v>
      </c>
      <c r="E267" s="26">
        <v>0.02</v>
      </c>
      <c r="G267" s="10">
        <f>B267*E267</f>
        <v>10.596</v>
      </c>
      <c r="H267" s="11">
        <f t="shared" si="25"/>
        <v>127.152</v>
      </c>
    </row>
    <row r="268" spans="1:10" hidden="1" x14ac:dyDescent="0.15">
      <c r="A268" s="19" t="s">
        <v>86</v>
      </c>
      <c r="B268" s="18">
        <v>529.79999999999995</v>
      </c>
      <c r="C268" s="9" t="s">
        <v>135</v>
      </c>
      <c r="D268" s="6" t="s">
        <v>142</v>
      </c>
      <c r="E268" s="11">
        <f t="shared" si="24"/>
        <v>0</v>
      </c>
      <c r="G268" s="10">
        <v>0</v>
      </c>
      <c r="H268" s="11">
        <f t="shared" si="25"/>
        <v>0</v>
      </c>
    </row>
    <row r="269" spans="1:10" hidden="1" x14ac:dyDescent="0.15">
      <c r="A269" s="19" t="s">
        <v>86</v>
      </c>
      <c r="B269" s="18">
        <v>529.79999999999995</v>
      </c>
      <c r="C269" s="9" t="s">
        <v>136</v>
      </c>
      <c r="D269" s="6" t="s">
        <v>143</v>
      </c>
      <c r="E269" s="11">
        <f t="shared" si="24"/>
        <v>9.4375235938089858E-2</v>
      </c>
      <c r="G269" s="16">
        <v>50</v>
      </c>
      <c r="H269" s="11">
        <f t="shared" si="25"/>
        <v>600</v>
      </c>
    </row>
    <row r="270" spans="1:10" hidden="1" x14ac:dyDescent="0.15">
      <c r="A270" s="19" t="s">
        <v>86</v>
      </c>
      <c r="B270" s="18">
        <v>529.79999999999995</v>
      </c>
      <c r="C270" s="9" t="s">
        <v>137</v>
      </c>
      <c r="D270" s="6" t="s">
        <v>37</v>
      </c>
      <c r="E270" s="11">
        <f t="shared" si="24"/>
        <v>0</v>
      </c>
      <c r="G270" s="10">
        <v>0</v>
      </c>
      <c r="H270" s="11">
        <f t="shared" si="25"/>
        <v>0</v>
      </c>
    </row>
    <row r="271" spans="1:10" hidden="1" x14ac:dyDescent="0.15">
      <c r="A271" s="19" t="s">
        <v>86</v>
      </c>
      <c r="B271" s="18">
        <v>529.79999999999995</v>
      </c>
      <c r="C271" s="9" t="s">
        <v>138</v>
      </c>
      <c r="D271" s="6" t="s">
        <v>39</v>
      </c>
      <c r="E271" s="11">
        <f t="shared" si="24"/>
        <v>0</v>
      </c>
      <c r="G271" s="10">
        <v>0</v>
      </c>
      <c r="H271" s="11">
        <f t="shared" si="25"/>
        <v>0</v>
      </c>
    </row>
    <row r="272" spans="1:10" hidden="1" x14ac:dyDescent="0.15">
      <c r="A272" s="19" t="s">
        <v>86</v>
      </c>
      <c r="B272" s="18">
        <v>529.79999999999995</v>
      </c>
      <c r="C272" s="6" t="s">
        <v>139</v>
      </c>
      <c r="D272" s="6" t="s">
        <v>141</v>
      </c>
      <c r="E272" s="11">
        <f t="shared" si="24"/>
        <v>0</v>
      </c>
      <c r="G272" s="10">
        <v>0</v>
      </c>
      <c r="H272" s="11">
        <f t="shared" si="25"/>
        <v>0</v>
      </c>
    </row>
    <row r="273" spans="1:10" hidden="1" x14ac:dyDescent="0.15">
      <c r="A273" s="19" t="s">
        <v>86</v>
      </c>
      <c r="B273" s="18">
        <v>529.79999999999995</v>
      </c>
      <c r="C273" s="6" t="s">
        <v>140</v>
      </c>
      <c r="D273" s="6" t="s">
        <v>80</v>
      </c>
      <c r="E273" s="46">
        <v>2.1999999999999999E-2</v>
      </c>
      <c r="G273" s="14">
        <f>E273*B273</f>
        <v>11.655599999999998</v>
      </c>
      <c r="H273" s="11">
        <f t="shared" si="25"/>
        <v>139.86719999999997</v>
      </c>
    </row>
    <row r="274" spans="1:10" x14ac:dyDescent="0.15">
      <c r="A274" s="20" t="s">
        <v>86</v>
      </c>
      <c r="B274" s="21">
        <v>529.79999999999995</v>
      </c>
      <c r="C274" s="23" t="s">
        <v>51</v>
      </c>
      <c r="D274" s="23" t="s">
        <v>52</v>
      </c>
      <c r="E274" s="10">
        <f>G274/B274</f>
        <v>5.0056625141562859E-2</v>
      </c>
      <c r="G274" s="10">
        <v>26.52</v>
      </c>
      <c r="H274" s="11">
        <f>G274*12</f>
        <v>318.24</v>
      </c>
    </row>
    <row r="275" spans="1:10" hidden="1" x14ac:dyDescent="0.15">
      <c r="A275" s="19" t="s">
        <v>108</v>
      </c>
      <c r="B275" s="18">
        <v>184.4</v>
      </c>
      <c r="C275" s="5" t="s">
        <v>5</v>
      </c>
      <c r="D275" s="5" t="s">
        <v>6</v>
      </c>
      <c r="E275" s="16">
        <f>G275/B275</f>
        <v>0.36</v>
      </c>
      <c r="F275" s="15"/>
      <c r="G275" s="17">
        <f>SUM(G276:G279)</f>
        <v>66.384</v>
      </c>
      <c r="H275" s="17">
        <f>G275*12</f>
        <v>796.60799999999995</v>
      </c>
      <c r="I275" s="15"/>
      <c r="J275" s="15"/>
    </row>
    <row r="276" spans="1:10" hidden="1" x14ac:dyDescent="0.15">
      <c r="A276" s="19" t="s">
        <v>108</v>
      </c>
      <c r="B276" s="18">
        <v>184.4</v>
      </c>
      <c r="C276" s="6" t="s">
        <v>123</v>
      </c>
      <c r="D276" s="6" t="s">
        <v>8</v>
      </c>
      <c r="E276" s="29">
        <v>0.36</v>
      </c>
      <c r="G276" s="13">
        <f>B276*E276</f>
        <v>66.384</v>
      </c>
      <c r="H276" s="11">
        <f>G276*12</f>
        <v>796.60799999999995</v>
      </c>
    </row>
    <row r="277" spans="1:10" hidden="1" x14ac:dyDescent="0.15">
      <c r="A277" s="19" t="s">
        <v>108</v>
      </c>
      <c r="B277" s="18">
        <v>184.4</v>
      </c>
      <c r="C277" s="6" t="s">
        <v>124</v>
      </c>
      <c r="D277" s="6" t="s">
        <v>45</v>
      </c>
      <c r="E277" s="10">
        <f t="shared" ref="E277:E293" si="26">G277/B277</f>
        <v>0</v>
      </c>
      <c r="G277" s="10">
        <v>0</v>
      </c>
      <c r="H277" s="11">
        <f t="shared" ref="H277:H294" si="27">G277*12</f>
        <v>0</v>
      </c>
    </row>
    <row r="278" spans="1:10" hidden="1" x14ac:dyDescent="0.15">
      <c r="A278" s="19" t="s">
        <v>108</v>
      </c>
      <c r="B278" s="18">
        <v>184.4</v>
      </c>
      <c r="C278" s="6" t="s">
        <v>125</v>
      </c>
      <c r="D278" s="6" t="s">
        <v>141</v>
      </c>
      <c r="E278" s="10">
        <f t="shared" si="26"/>
        <v>0</v>
      </c>
      <c r="G278" s="10">
        <v>0</v>
      </c>
      <c r="H278" s="11">
        <f t="shared" si="27"/>
        <v>0</v>
      </c>
    </row>
    <row r="279" spans="1:10" hidden="1" x14ac:dyDescent="0.15">
      <c r="A279" s="19" t="s">
        <v>108</v>
      </c>
      <c r="B279" s="18">
        <v>184.4</v>
      </c>
      <c r="C279" s="6" t="s">
        <v>126</v>
      </c>
      <c r="D279" s="6" t="s">
        <v>150</v>
      </c>
      <c r="E279" s="10"/>
      <c r="G279" s="10">
        <v>0</v>
      </c>
      <c r="H279" s="11">
        <f t="shared" si="27"/>
        <v>0</v>
      </c>
    </row>
    <row r="280" spans="1:10" hidden="1" x14ac:dyDescent="0.15">
      <c r="A280" s="19" t="s">
        <v>108</v>
      </c>
      <c r="B280" s="18">
        <v>184.4</v>
      </c>
      <c r="C280" s="5" t="s">
        <v>16</v>
      </c>
      <c r="D280" s="5" t="s">
        <v>17</v>
      </c>
      <c r="E280" s="28">
        <f t="shared" si="26"/>
        <v>0.36180477223427326</v>
      </c>
      <c r="F280" s="15"/>
      <c r="G280" s="16">
        <f>G281+G293+G294</f>
        <v>66.716799999999992</v>
      </c>
      <c r="H280" s="17">
        <f t="shared" si="27"/>
        <v>800.60159999999996</v>
      </c>
      <c r="I280" s="15"/>
      <c r="J280" s="17">
        <f>G276-G280</f>
        <v>-0.33279999999999177</v>
      </c>
    </row>
    <row r="281" spans="1:10" hidden="1" x14ac:dyDescent="0.15">
      <c r="A281" s="19" t="s">
        <v>108</v>
      </c>
      <c r="B281" s="18">
        <v>184.4</v>
      </c>
      <c r="C281" s="6" t="s">
        <v>127</v>
      </c>
      <c r="D281" s="6" t="s">
        <v>18</v>
      </c>
      <c r="E281" s="11">
        <f t="shared" si="26"/>
        <v>0.3398047722342733</v>
      </c>
      <c r="G281" s="14">
        <f>SUM(G282:G290)</f>
        <v>62.66</v>
      </c>
      <c r="H281" s="11">
        <f t="shared" si="27"/>
        <v>751.92</v>
      </c>
    </row>
    <row r="282" spans="1:10" hidden="1" x14ac:dyDescent="0.15">
      <c r="A282" s="19" t="s">
        <v>108</v>
      </c>
      <c r="B282" s="18">
        <v>184.4</v>
      </c>
      <c r="C282" s="9" t="s">
        <v>128</v>
      </c>
      <c r="D282" s="6" t="s">
        <v>19</v>
      </c>
      <c r="E282" s="48">
        <f t="shared" si="26"/>
        <v>4.3383947939262472E-2</v>
      </c>
      <c r="G282" s="47">
        <v>8</v>
      </c>
      <c r="H282" s="11">
        <f t="shared" si="27"/>
        <v>96</v>
      </c>
    </row>
    <row r="283" spans="1:10" hidden="1" x14ac:dyDescent="0.15">
      <c r="A283" s="19" t="s">
        <v>108</v>
      </c>
      <c r="B283" s="18">
        <v>184.4</v>
      </c>
      <c r="C283" s="9" t="s">
        <v>129</v>
      </c>
      <c r="D283" s="6" t="s">
        <v>20</v>
      </c>
      <c r="E283" s="26">
        <v>0.02</v>
      </c>
      <c r="G283" s="10">
        <f>B283*E283</f>
        <v>3.6880000000000002</v>
      </c>
      <c r="H283" s="11">
        <f t="shared" si="27"/>
        <v>44.256</v>
      </c>
    </row>
    <row r="284" spans="1:10" hidden="1" x14ac:dyDescent="0.15">
      <c r="A284" s="19" t="s">
        <v>108</v>
      </c>
      <c r="B284" s="18">
        <v>184.4</v>
      </c>
      <c r="C284" s="9" t="s">
        <v>130</v>
      </c>
      <c r="D284" s="6" t="s">
        <v>22</v>
      </c>
      <c r="E284" s="26">
        <v>0.09</v>
      </c>
      <c r="G284" s="10">
        <f>E284*B284</f>
        <v>16.596</v>
      </c>
      <c r="H284" s="11">
        <f t="shared" si="27"/>
        <v>199.15199999999999</v>
      </c>
    </row>
    <row r="285" spans="1:10" hidden="1" x14ac:dyDescent="0.15">
      <c r="A285" s="19" t="s">
        <v>108</v>
      </c>
      <c r="B285" s="18">
        <v>184.4</v>
      </c>
      <c r="C285" s="9" t="s">
        <v>131</v>
      </c>
      <c r="D285" s="6" t="s">
        <v>47</v>
      </c>
      <c r="E285" s="11">
        <f t="shared" si="26"/>
        <v>0</v>
      </c>
      <c r="G285" s="10">
        <v>0</v>
      </c>
      <c r="H285" s="11">
        <f t="shared" si="27"/>
        <v>0</v>
      </c>
    </row>
    <row r="286" spans="1:10" hidden="1" x14ac:dyDescent="0.15">
      <c r="A286" s="19" t="s">
        <v>108</v>
      </c>
      <c r="B286" s="18">
        <v>184.4</v>
      </c>
      <c r="C286" s="9" t="s">
        <v>132</v>
      </c>
      <c r="D286" s="6" t="s">
        <v>25</v>
      </c>
      <c r="E286" s="11">
        <f t="shared" si="26"/>
        <v>0</v>
      </c>
      <c r="G286" s="10">
        <v>0</v>
      </c>
      <c r="H286" s="11">
        <f t="shared" si="27"/>
        <v>0</v>
      </c>
    </row>
    <row r="287" spans="1:10" hidden="1" x14ac:dyDescent="0.15">
      <c r="A287" s="19" t="s">
        <v>108</v>
      </c>
      <c r="B287" s="18">
        <v>184.4</v>
      </c>
      <c r="C287" s="9" t="s">
        <v>133</v>
      </c>
      <c r="D287" s="6" t="s">
        <v>27</v>
      </c>
      <c r="E287" s="26">
        <v>0.02</v>
      </c>
      <c r="G287" s="10">
        <f>B287*E287</f>
        <v>3.6880000000000002</v>
      </c>
      <c r="H287" s="11">
        <f t="shared" si="27"/>
        <v>44.256</v>
      </c>
    </row>
    <row r="288" spans="1:10" hidden="1" x14ac:dyDescent="0.15">
      <c r="A288" s="19" t="s">
        <v>108</v>
      </c>
      <c r="B288" s="18">
        <v>184.4</v>
      </c>
      <c r="C288" s="9" t="s">
        <v>134</v>
      </c>
      <c r="D288" s="6" t="s">
        <v>29</v>
      </c>
      <c r="E288" s="26">
        <v>0.02</v>
      </c>
      <c r="G288" s="10">
        <f>B288*E288</f>
        <v>3.6880000000000002</v>
      </c>
      <c r="H288" s="11">
        <f t="shared" si="27"/>
        <v>44.256</v>
      </c>
    </row>
    <row r="289" spans="1:10" hidden="1" x14ac:dyDescent="0.15">
      <c r="A289" s="19" t="s">
        <v>108</v>
      </c>
      <c r="B289" s="18">
        <v>184.4</v>
      </c>
      <c r="C289" s="9" t="s">
        <v>135</v>
      </c>
      <c r="D289" s="6" t="s">
        <v>142</v>
      </c>
      <c r="E289" s="11">
        <f t="shared" si="26"/>
        <v>0</v>
      </c>
      <c r="G289" s="10">
        <v>0</v>
      </c>
      <c r="H289" s="11">
        <f t="shared" si="27"/>
        <v>0</v>
      </c>
    </row>
    <row r="290" spans="1:10" hidden="1" x14ac:dyDescent="0.15">
      <c r="A290" s="19" t="s">
        <v>108</v>
      </c>
      <c r="B290" s="18">
        <v>184.4</v>
      </c>
      <c r="C290" s="9" t="s">
        <v>136</v>
      </c>
      <c r="D290" s="6" t="s">
        <v>143</v>
      </c>
      <c r="E290" s="11">
        <f t="shared" si="26"/>
        <v>0.14642082429501085</v>
      </c>
      <c r="G290" s="16">
        <v>27</v>
      </c>
      <c r="H290" s="11">
        <f t="shared" si="27"/>
        <v>324</v>
      </c>
    </row>
    <row r="291" spans="1:10" hidden="1" x14ac:dyDescent="0.15">
      <c r="A291" s="19" t="s">
        <v>108</v>
      </c>
      <c r="B291" s="18">
        <v>184.4</v>
      </c>
      <c r="C291" s="9" t="s">
        <v>137</v>
      </c>
      <c r="D291" s="6" t="s">
        <v>37</v>
      </c>
      <c r="E291" s="11">
        <f t="shared" si="26"/>
        <v>0</v>
      </c>
      <c r="G291" s="10">
        <v>0</v>
      </c>
      <c r="H291" s="11">
        <f t="shared" si="27"/>
        <v>0</v>
      </c>
    </row>
    <row r="292" spans="1:10" hidden="1" x14ac:dyDescent="0.15">
      <c r="A292" s="19" t="s">
        <v>108</v>
      </c>
      <c r="B292" s="18">
        <v>184.4</v>
      </c>
      <c r="C292" s="9" t="s">
        <v>138</v>
      </c>
      <c r="D292" s="6" t="s">
        <v>39</v>
      </c>
      <c r="E292" s="11">
        <f t="shared" si="26"/>
        <v>0</v>
      </c>
      <c r="G292" s="10">
        <v>0</v>
      </c>
      <c r="H292" s="11">
        <f t="shared" si="27"/>
        <v>0</v>
      </c>
    </row>
    <row r="293" spans="1:10" hidden="1" x14ac:dyDescent="0.15">
      <c r="A293" s="19" t="s">
        <v>108</v>
      </c>
      <c r="B293" s="18">
        <v>184.4</v>
      </c>
      <c r="C293" s="6" t="s">
        <v>139</v>
      </c>
      <c r="D293" s="6" t="s">
        <v>141</v>
      </c>
      <c r="E293" s="11">
        <f t="shared" si="26"/>
        <v>0</v>
      </c>
      <c r="G293" s="10">
        <v>0</v>
      </c>
      <c r="H293" s="11">
        <f t="shared" si="27"/>
        <v>0</v>
      </c>
    </row>
    <row r="294" spans="1:10" hidden="1" x14ac:dyDescent="0.15">
      <c r="A294" s="19" t="s">
        <v>108</v>
      </c>
      <c r="B294" s="18">
        <v>184.4</v>
      </c>
      <c r="C294" s="6" t="s">
        <v>140</v>
      </c>
      <c r="D294" s="6" t="s">
        <v>80</v>
      </c>
      <c r="E294" s="46">
        <v>2.1999999999999999E-2</v>
      </c>
      <c r="G294" s="14">
        <f>E294*B294</f>
        <v>4.0568</v>
      </c>
      <c r="H294" s="11">
        <f t="shared" si="27"/>
        <v>48.681600000000003</v>
      </c>
    </row>
    <row r="295" spans="1:10" x14ac:dyDescent="0.15">
      <c r="A295" s="20" t="s">
        <v>108</v>
      </c>
      <c r="B295" s="21">
        <v>184.4</v>
      </c>
      <c r="C295" s="23" t="s">
        <v>51</v>
      </c>
      <c r="D295" s="23" t="s">
        <v>52</v>
      </c>
      <c r="E295" s="10">
        <f>G295/B295</f>
        <v>7.0065075921908887E-2</v>
      </c>
      <c r="G295" s="10">
        <v>12.92</v>
      </c>
      <c r="H295" s="11">
        <f>G295*12</f>
        <v>155.04</v>
      </c>
    </row>
    <row r="296" spans="1:10" hidden="1" x14ac:dyDescent="0.15">
      <c r="A296" s="19" t="s">
        <v>109</v>
      </c>
      <c r="B296" s="18">
        <v>181.3</v>
      </c>
      <c r="C296" s="5" t="s">
        <v>5</v>
      </c>
      <c r="D296" s="5" t="s">
        <v>6</v>
      </c>
      <c r="E296" s="16">
        <f>G296/B296</f>
        <v>0.36</v>
      </c>
      <c r="F296" s="15"/>
      <c r="G296" s="17">
        <f>SUM(G297:G300)</f>
        <v>65.268000000000001</v>
      </c>
      <c r="H296" s="17">
        <f>G296*12</f>
        <v>783.21600000000001</v>
      </c>
      <c r="I296" s="15"/>
      <c r="J296" s="15"/>
    </row>
    <row r="297" spans="1:10" hidden="1" x14ac:dyDescent="0.15">
      <c r="A297" s="19" t="s">
        <v>109</v>
      </c>
      <c r="B297" s="18">
        <v>181.3</v>
      </c>
      <c r="C297" s="6" t="s">
        <v>123</v>
      </c>
      <c r="D297" s="6" t="s">
        <v>8</v>
      </c>
      <c r="E297" s="29">
        <v>0.36</v>
      </c>
      <c r="G297" s="13">
        <f>B297*E297</f>
        <v>65.268000000000001</v>
      </c>
      <c r="H297" s="11">
        <f>G297*12</f>
        <v>783.21600000000001</v>
      </c>
    </row>
    <row r="298" spans="1:10" hidden="1" x14ac:dyDescent="0.15">
      <c r="A298" s="19" t="s">
        <v>109</v>
      </c>
      <c r="B298" s="18">
        <v>181.3</v>
      </c>
      <c r="C298" s="6" t="s">
        <v>124</v>
      </c>
      <c r="D298" s="6" t="s">
        <v>45</v>
      </c>
      <c r="E298" s="10">
        <f t="shared" ref="E298:E314" si="28">G298/B298</f>
        <v>0</v>
      </c>
      <c r="G298" s="10">
        <v>0</v>
      </c>
      <c r="H298" s="11">
        <f t="shared" ref="H298:H315" si="29">G298*12</f>
        <v>0</v>
      </c>
    </row>
    <row r="299" spans="1:10" hidden="1" x14ac:dyDescent="0.15">
      <c r="A299" s="19" t="s">
        <v>109</v>
      </c>
      <c r="B299" s="18">
        <v>181.3</v>
      </c>
      <c r="C299" s="6" t="s">
        <v>125</v>
      </c>
      <c r="D299" s="6" t="s">
        <v>141</v>
      </c>
      <c r="E299" s="10">
        <f t="shared" si="28"/>
        <v>0</v>
      </c>
      <c r="G299" s="10">
        <v>0</v>
      </c>
      <c r="H299" s="11">
        <f t="shared" si="29"/>
        <v>0</v>
      </c>
    </row>
    <row r="300" spans="1:10" hidden="1" x14ac:dyDescent="0.15">
      <c r="A300" s="19" t="s">
        <v>109</v>
      </c>
      <c r="B300" s="18">
        <v>181.3</v>
      </c>
      <c r="C300" s="6" t="s">
        <v>126</v>
      </c>
      <c r="D300" s="6" t="s">
        <v>150</v>
      </c>
      <c r="E300" s="10"/>
      <c r="G300" s="10">
        <v>0</v>
      </c>
      <c r="H300" s="11">
        <f t="shared" si="29"/>
        <v>0</v>
      </c>
    </row>
    <row r="301" spans="1:10" hidden="1" x14ac:dyDescent="0.15">
      <c r="A301" s="19" t="s">
        <v>109</v>
      </c>
      <c r="B301" s="18">
        <v>181.3</v>
      </c>
      <c r="C301" s="5" t="s">
        <v>16</v>
      </c>
      <c r="D301" s="5" t="s">
        <v>17</v>
      </c>
      <c r="E301" s="28">
        <f t="shared" si="28"/>
        <v>0.35953447324875892</v>
      </c>
      <c r="F301" s="15"/>
      <c r="G301" s="16">
        <f>G302+G314+G315</f>
        <v>65.183599999999998</v>
      </c>
      <c r="H301" s="17">
        <f t="shared" si="29"/>
        <v>782.20319999999992</v>
      </c>
      <c r="I301" s="15"/>
      <c r="J301" s="17">
        <f>G297-G301</f>
        <v>8.4400000000002251E-2</v>
      </c>
    </row>
    <row r="302" spans="1:10" hidden="1" x14ac:dyDescent="0.15">
      <c r="A302" s="19" t="s">
        <v>109</v>
      </c>
      <c r="B302" s="18">
        <v>181.3</v>
      </c>
      <c r="C302" s="6" t="s">
        <v>127</v>
      </c>
      <c r="D302" s="6" t="s">
        <v>18</v>
      </c>
      <c r="E302" s="11">
        <f t="shared" si="28"/>
        <v>0.33753447324875896</v>
      </c>
      <c r="G302" s="14">
        <f>SUM(G303:G311)</f>
        <v>61.195</v>
      </c>
      <c r="H302" s="11">
        <f t="shared" si="29"/>
        <v>734.34</v>
      </c>
    </row>
    <row r="303" spans="1:10" hidden="1" x14ac:dyDescent="0.15">
      <c r="A303" s="19" t="s">
        <v>109</v>
      </c>
      <c r="B303" s="18">
        <v>181.3</v>
      </c>
      <c r="C303" s="9" t="s">
        <v>128</v>
      </c>
      <c r="D303" s="6" t="s">
        <v>19</v>
      </c>
      <c r="E303" s="48">
        <f t="shared" si="28"/>
        <v>4.4125758411472697E-2</v>
      </c>
      <c r="G303" s="47">
        <v>8</v>
      </c>
      <c r="H303" s="11">
        <f t="shared" si="29"/>
        <v>96</v>
      </c>
    </row>
    <row r="304" spans="1:10" hidden="1" x14ac:dyDescent="0.15">
      <c r="A304" s="19" t="s">
        <v>109</v>
      </c>
      <c r="B304" s="18">
        <v>181.3</v>
      </c>
      <c r="C304" s="9" t="s">
        <v>129</v>
      </c>
      <c r="D304" s="6" t="s">
        <v>20</v>
      </c>
      <c r="E304" s="26">
        <v>0.02</v>
      </c>
      <c r="G304" s="10">
        <f>B304*E304</f>
        <v>3.6260000000000003</v>
      </c>
      <c r="H304" s="11">
        <f t="shared" si="29"/>
        <v>43.512</v>
      </c>
    </row>
    <row r="305" spans="1:10" hidden="1" x14ac:dyDescent="0.15">
      <c r="A305" s="19" t="s">
        <v>109</v>
      </c>
      <c r="B305" s="18">
        <v>181.3</v>
      </c>
      <c r="C305" s="9" t="s">
        <v>130</v>
      </c>
      <c r="D305" s="6" t="s">
        <v>22</v>
      </c>
      <c r="E305" s="26">
        <v>0.09</v>
      </c>
      <c r="G305" s="10">
        <f>E305*B305</f>
        <v>16.317</v>
      </c>
      <c r="H305" s="11">
        <f t="shared" si="29"/>
        <v>195.804</v>
      </c>
    </row>
    <row r="306" spans="1:10" hidden="1" x14ac:dyDescent="0.15">
      <c r="A306" s="19" t="s">
        <v>109</v>
      </c>
      <c r="B306" s="18">
        <v>181.3</v>
      </c>
      <c r="C306" s="9" t="s">
        <v>131</v>
      </c>
      <c r="D306" s="6" t="s">
        <v>47</v>
      </c>
      <c r="E306" s="11">
        <f t="shared" si="28"/>
        <v>0</v>
      </c>
      <c r="G306" s="10">
        <v>0</v>
      </c>
      <c r="H306" s="11">
        <f t="shared" si="29"/>
        <v>0</v>
      </c>
    </row>
    <row r="307" spans="1:10" hidden="1" x14ac:dyDescent="0.15">
      <c r="A307" s="19" t="s">
        <v>109</v>
      </c>
      <c r="B307" s="18">
        <v>181.3</v>
      </c>
      <c r="C307" s="9" t="s">
        <v>132</v>
      </c>
      <c r="D307" s="6" t="s">
        <v>25</v>
      </c>
      <c r="E307" s="11">
        <f t="shared" si="28"/>
        <v>0</v>
      </c>
      <c r="G307" s="10">
        <v>0</v>
      </c>
      <c r="H307" s="11">
        <f t="shared" si="29"/>
        <v>0</v>
      </c>
    </row>
    <row r="308" spans="1:10" hidden="1" x14ac:dyDescent="0.15">
      <c r="A308" s="19" t="s">
        <v>109</v>
      </c>
      <c r="B308" s="18">
        <v>181.3</v>
      </c>
      <c r="C308" s="9" t="s">
        <v>133</v>
      </c>
      <c r="D308" s="6" t="s">
        <v>27</v>
      </c>
      <c r="E308" s="26">
        <v>0.02</v>
      </c>
      <c r="G308" s="10">
        <f>B308*E308</f>
        <v>3.6260000000000003</v>
      </c>
      <c r="H308" s="11">
        <f t="shared" si="29"/>
        <v>43.512</v>
      </c>
    </row>
    <row r="309" spans="1:10" hidden="1" x14ac:dyDescent="0.15">
      <c r="A309" s="19" t="s">
        <v>109</v>
      </c>
      <c r="B309" s="18">
        <v>181.3</v>
      </c>
      <c r="C309" s="9" t="s">
        <v>134</v>
      </c>
      <c r="D309" s="6" t="s">
        <v>29</v>
      </c>
      <c r="E309" s="26">
        <v>0.02</v>
      </c>
      <c r="G309" s="10">
        <f>B309*E309</f>
        <v>3.6260000000000003</v>
      </c>
      <c r="H309" s="11">
        <f t="shared" si="29"/>
        <v>43.512</v>
      </c>
    </row>
    <row r="310" spans="1:10" hidden="1" x14ac:dyDescent="0.15">
      <c r="A310" s="19" t="s">
        <v>109</v>
      </c>
      <c r="B310" s="18">
        <v>181.3</v>
      </c>
      <c r="C310" s="9" t="s">
        <v>135</v>
      </c>
      <c r="D310" s="6" t="s">
        <v>142</v>
      </c>
      <c r="E310" s="11">
        <f t="shared" si="28"/>
        <v>0</v>
      </c>
      <c r="G310" s="10">
        <v>0</v>
      </c>
      <c r="H310" s="11">
        <f t="shared" si="29"/>
        <v>0</v>
      </c>
    </row>
    <row r="311" spans="1:10" hidden="1" x14ac:dyDescent="0.15">
      <c r="A311" s="19" t="s">
        <v>109</v>
      </c>
      <c r="B311" s="18">
        <v>181.3</v>
      </c>
      <c r="C311" s="9" t="s">
        <v>136</v>
      </c>
      <c r="D311" s="6" t="s">
        <v>143</v>
      </c>
      <c r="E311" s="11">
        <f t="shared" si="28"/>
        <v>0.14340871483728626</v>
      </c>
      <c r="G311" s="16">
        <v>26</v>
      </c>
      <c r="H311" s="11">
        <f t="shared" si="29"/>
        <v>312</v>
      </c>
    </row>
    <row r="312" spans="1:10" hidden="1" x14ac:dyDescent="0.15">
      <c r="A312" s="19" t="s">
        <v>109</v>
      </c>
      <c r="B312" s="18">
        <v>181.3</v>
      </c>
      <c r="C312" s="9" t="s">
        <v>137</v>
      </c>
      <c r="D312" s="6" t="s">
        <v>37</v>
      </c>
      <c r="E312" s="11">
        <f t="shared" si="28"/>
        <v>0</v>
      </c>
      <c r="G312" s="10">
        <v>0</v>
      </c>
      <c r="H312" s="11">
        <f t="shared" si="29"/>
        <v>0</v>
      </c>
    </row>
    <row r="313" spans="1:10" hidden="1" x14ac:dyDescent="0.15">
      <c r="A313" s="19" t="s">
        <v>109</v>
      </c>
      <c r="B313" s="18">
        <v>181.3</v>
      </c>
      <c r="C313" s="9" t="s">
        <v>138</v>
      </c>
      <c r="D313" s="6" t="s">
        <v>39</v>
      </c>
      <c r="E313" s="11">
        <f t="shared" si="28"/>
        <v>0</v>
      </c>
      <c r="G313" s="10">
        <v>0</v>
      </c>
      <c r="H313" s="11">
        <f t="shared" si="29"/>
        <v>0</v>
      </c>
    </row>
    <row r="314" spans="1:10" hidden="1" x14ac:dyDescent="0.15">
      <c r="A314" s="19" t="s">
        <v>109</v>
      </c>
      <c r="B314" s="18">
        <v>181.3</v>
      </c>
      <c r="C314" s="6" t="s">
        <v>139</v>
      </c>
      <c r="D314" s="6" t="s">
        <v>141</v>
      </c>
      <c r="E314" s="11">
        <f t="shared" si="28"/>
        <v>0</v>
      </c>
      <c r="G314" s="10">
        <v>0</v>
      </c>
      <c r="H314" s="11">
        <f t="shared" si="29"/>
        <v>0</v>
      </c>
    </row>
    <row r="315" spans="1:10" hidden="1" x14ac:dyDescent="0.15">
      <c r="A315" s="19" t="s">
        <v>109</v>
      </c>
      <c r="B315" s="18">
        <v>181.3</v>
      </c>
      <c r="C315" s="6" t="s">
        <v>140</v>
      </c>
      <c r="D315" s="6" t="s">
        <v>80</v>
      </c>
      <c r="E315" s="46">
        <v>2.1999999999999999E-2</v>
      </c>
      <c r="G315" s="14">
        <f>E315*B315</f>
        <v>3.9885999999999999</v>
      </c>
      <c r="H315" s="11">
        <f t="shared" si="29"/>
        <v>47.863199999999999</v>
      </c>
    </row>
    <row r="316" spans="1:10" x14ac:dyDescent="0.15">
      <c r="A316" s="20" t="s">
        <v>109</v>
      </c>
      <c r="B316" s="21">
        <v>181.3</v>
      </c>
      <c r="C316" s="23" t="s">
        <v>51</v>
      </c>
      <c r="D316" s="23" t="s">
        <v>52</v>
      </c>
      <c r="E316" s="10">
        <f>G316/B316</f>
        <v>6.9994484280198555E-2</v>
      </c>
      <c r="G316" s="10">
        <v>12.69</v>
      </c>
      <c r="H316" s="11">
        <f>G316*12</f>
        <v>152.28</v>
      </c>
    </row>
    <row r="317" spans="1:10" hidden="1" x14ac:dyDescent="0.15">
      <c r="A317" s="19" t="s">
        <v>110</v>
      </c>
      <c r="B317" s="18">
        <v>175.7</v>
      </c>
      <c r="C317" s="5" t="s">
        <v>5</v>
      </c>
      <c r="D317" s="5" t="s">
        <v>6</v>
      </c>
      <c r="E317" s="16">
        <f>G317/B317</f>
        <v>0.35</v>
      </c>
      <c r="F317" s="15"/>
      <c r="G317" s="17">
        <f>SUM(G318:G321)</f>
        <v>61.49499999999999</v>
      </c>
      <c r="H317" s="17">
        <f>G317*12</f>
        <v>737.93999999999983</v>
      </c>
      <c r="I317" s="15"/>
      <c r="J317" s="15"/>
    </row>
    <row r="318" spans="1:10" hidden="1" x14ac:dyDescent="0.15">
      <c r="A318" s="19" t="s">
        <v>110</v>
      </c>
      <c r="B318" s="18">
        <v>175.7</v>
      </c>
      <c r="C318" s="6" t="s">
        <v>123</v>
      </c>
      <c r="D318" s="6" t="s">
        <v>8</v>
      </c>
      <c r="E318" s="29">
        <v>0.35</v>
      </c>
      <c r="G318" s="13">
        <f>B318*E318</f>
        <v>61.49499999999999</v>
      </c>
      <c r="H318" s="11">
        <f>G318*12</f>
        <v>737.93999999999983</v>
      </c>
    </row>
    <row r="319" spans="1:10" hidden="1" x14ac:dyDescent="0.15">
      <c r="A319" s="19" t="s">
        <v>110</v>
      </c>
      <c r="B319" s="18">
        <v>175.7</v>
      </c>
      <c r="C319" s="6" t="s">
        <v>124</v>
      </c>
      <c r="D319" s="6" t="s">
        <v>45</v>
      </c>
      <c r="E319" s="10">
        <f t="shared" ref="E319:E335" si="30">G319/B319</f>
        <v>0</v>
      </c>
      <c r="G319" s="10">
        <v>0</v>
      </c>
      <c r="H319" s="11">
        <f t="shared" ref="H319:H336" si="31">G319*12</f>
        <v>0</v>
      </c>
    </row>
    <row r="320" spans="1:10" hidden="1" x14ac:dyDescent="0.15">
      <c r="A320" s="19" t="s">
        <v>110</v>
      </c>
      <c r="B320" s="18">
        <v>175.7</v>
      </c>
      <c r="C320" s="6" t="s">
        <v>125</v>
      </c>
      <c r="D320" s="6" t="s">
        <v>141</v>
      </c>
      <c r="E320" s="10">
        <f t="shared" si="30"/>
        <v>0</v>
      </c>
      <c r="G320" s="10">
        <v>0</v>
      </c>
      <c r="H320" s="11">
        <f t="shared" si="31"/>
        <v>0</v>
      </c>
    </row>
    <row r="321" spans="1:10" hidden="1" x14ac:dyDescent="0.15">
      <c r="A321" s="19" t="s">
        <v>110</v>
      </c>
      <c r="B321" s="18">
        <v>175.7</v>
      </c>
      <c r="C321" s="6" t="s">
        <v>126</v>
      </c>
      <c r="D321" s="6" t="s">
        <v>150</v>
      </c>
      <c r="E321" s="10"/>
      <c r="G321" s="10">
        <v>0</v>
      </c>
      <c r="H321" s="11">
        <f t="shared" si="31"/>
        <v>0</v>
      </c>
    </row>
    <row r="322" spans="1:10" hidden="1" x14ac:dyDescent="0.15">
      <c r="A322" s="19" t="s">
        <v>110</v>
      </c>
      <c r="B322" s="18">
        <v>175.7</v>
      </c>
      <c r="C322" s="5" t="s">
        <v>16</v>
      </c>
      <c r="D322" s="5" t="s">
        <v>17</v>
      </c>
      <c r="E322" s="28">
        <f t="shared" si="30"/>
        <v>0.34843710870802508</v>
      </c>
      <c r="F322" s="15"/>
      <c r="G322" s="16">
        <f>G323+G335+G336</f>
        <v>61.220399999999998</v>
      </c>
      <c r="H322" s="17">
        <f t="shared" si="31"/>
        <v>734.64480000000003</v>
      </c>
      <c r="I322" s="15"/>
      <c r="J322" s="17">
        <f>G318-G322</f>
        <v>0.27459999999999241</v>
      </c>
    </row>
    <row r="323" spans="1:10" hidden="1" x14ac:dyDescent="0.15">
      <c r="A323" s="19" t="s">
        <v>110</v>
      </c>
      <c r="B323" s="18">
        <v>175.7</v>
      </c>
      <c r="C323" s="6" t="s">
        <v>127</v>
      </c>
      <c r="D323" s="6" t="s">
        <v>18</v>
      </c>
      <c r="E323" s="11">
        <f t="shared" si="30"/>
        <v>0.32643710870802506</v>
      </c>
      <c r="G323" s="14">
        <f>SUM(G324:G332)</f>
        <v>57.354999999999997</v>
      </c>
      <c r="H323" s="11">
        <f t="shared" si="31"/>
        <v>688.26</v>
      </c>
    </row>
    <row r="324" spans="1:10" hidden="1" x14ac:dyDescent="0.15">
      <c r="A324" s="19" t="s">
        <v>110</v>
      </c>
      <c r="B324" s="18">
        <v>175.7</v>
      </c>
      <c r="C324" s="9" t="s">
        <v>128</v>
      </c>
      <c r="D324" s="6" t="s">
        <v>19</v>
      </c>
      <c r="E324" s="48">
        <f t="shared" si="30"/>
        <v>1.707455890722823E-2</v>
      </c>
      <c r="G324" s="47">
        <v>3</v>
      </c>
      <c r="H324" s="11">
        <f t="shared" si="31"/>
        <v>36</v>
      </c>
    </row>
    <row r="325" spans="1:10" hidden="1" x14ac:dyDescent="0.15">
      <c r="A325" s="19" t="s">
        <v>110</v>
      </c>
      <c r="B325" s="18">
        <v>175.7</v>
      </c>
      <c r="C325" s="9" t="s">
        <v>129</v>
      </c>
      <c r="D325" s="6" t="s">
        <v>20</v>
      </c>
      <c r="E325" s="26">
        <v>0.02</v>
      </c>
      <c r="G325" s="10">
        <f>B325*E325</f>
        <v>3.5139999999999998</v>
      </c>
      <c r="H325" s="11">
        <f t="shared" si="31"/>
        <v>42.167999999999999</v>
      </c>
    </row>
    <row r="326" spans="1:10" hidden="1" x14ac:dyDescent="0.15">
      <c r="A326" s="19" t="s">
        <v>110</v>
      </c>
      <c r="B326" s="18">
        <v>175.7</v>
      </c>
      <c r="C326" s="9" t="s">
        <v>130</v>
      </c>
      <c r="D326" s="6" t="s">
        <v>22</v>
      </c>
      <c r="E326" s="26">
        <v>0.09</v>
      </c>
      <c r="G326" s="10">
        <f>E326*B326</f>
        <v>15.812999999999999</v>
      </c>
      <c r="H326" s="11">
        <f t="shared" si="31"/>
        <v>189.75599999999997</v>
      </c>
    </row>
    <row r="327" spans="1:10" hidden="1" x14ac:dyDescent="0.15">
      <c r="A327" s="19" t="s">
        <v>110</v>
      </c>
      <c r="B327" s="18">
        <v>175.7</v>
      </c>
      <c r="C327" s="9" t="s">
        <v>131</v>
      </c>
      <c r="D327" s="6" t="s">
        <v>47</v>
      </c>
      <c r="E327" s="11">
        <f t="shared" si="30"/>
        <v>0</v>
      </c>
      <c r="G327" s="10">
        <v>0</v>
      </c>
      <c r="H327" s="11">
        <f t="shared" si="31"/>
        <v>0</v>
      </c>
    </row>
    <row r="328" spans="1:10" hidden="1" x14ac:dyDescent="0.15">
      <c r="A328" s="19" t="s">
        <v>110</v>
      </c>
      <c r="B328" s="18">
        <v>175.7</v>
      </c>
      <c r="C328" s="9" t="s">
        <v>132</v>
      </c>
      <c r="D328" s="6" t="s">
        <v>25</v>
      </c>
      <c r="E328" s="11">
        <f t="shared" si="30"/>
        <v>0</v>
      </c>
      <c r="G328" s="10">
        <v>0</v>
      </c>
      <c r="H328" s="11">
        <f t="shared" si="31"/>
        <v>0</v>
      </c>
    </row>
    <row r="329" spans="1:10" hidden="1" x14ac:dyDescent="0.15">
      <c r="A329" s="19" t="s">
        <v>110</v>
      </c>
      <c r="B329" s="18">
        <v>175.7</v>
      </c>
      <c r="C329" s="9" t="s">
        <v>133</v>
      </c>
      <c r="D329" s="6" t="s">
        <v>27</v>
      </c>
      <c r="E329" s="26">
        <v>0.02</v>
      </c>
      <c r="G329" s="10">
        <f>B329*E329</f>
        <v>3.5139999999999998</v>
      </c>
      <c r="H329" s="11">
        <f t="shared" si="31"/>
        <v>42.167999999999999</v>
      </c>
    </row>
    <row r="330" spans="1:10" hidden="1" x14ac:dyDescent="0.15">
      <c r="A330" s="19" t="s">
        <v>110</v>
      </c>
      <c r="B330" s="18">
        <v>175.7</v>
      </c>
      <c r="C330" s="9" t="s">
        <v>134</v>
      </c>
      <c r="D330" s="6" t="s">
        <v>29</v>
      </c>
      <c r="E330" s="26">
        <v>0.02</v>
      </c>
      <c r="G330" s="10">
        <f>B330*E330</f>
        <v>3.5139999999999998</v>
      </c>
      <c r="H330" s="11">
        <f t="shared" si="31"/>
        <v>42.167999999999999</v>
      </c>
    </row>
    <row r="331" spans="1:10" hidden="1" x14ac:dyDescent="0.15">
      <c r="A331" s="19" t="s">
        <v>110</v>
      </c>
      <c r="B331" s="18">
        <v>175.7</v>
      </c>
      <c r="C331" s="9" t="s">
        <v>135</v>
      </c>
      <c r="D331" s="6" t="s">
        <v>142</v>
      </c>
      <c r="E331" s="11">
        <f t="shared" si="30"/>
        <v>0</v>
      </c>
      <c r="G331" s="10">
        <v>0</v>
      </c>
      <c r="H331" s="11">
        <f t="shared" si="31"/>
        <v>0</v>
      </c>
    </row>
    <row r="332" spans="1:10" hidden="1" x14ac:dyDescent="0.15">
      <c r="A332" s="19" t="s">
        <v>110</v>
      </c>
      <c r="B332" s="18">
        <v>175.7</v>
      </c>
      <c r="C332" s="9" t="s">
        <v>136</v>
      </c>
      <c r="D332" s="6" t="s">
        <v>143</v>
      </c>
      <c r="E332" s="11">
        <f t="shared" si="30"/>
        <v>0.15936254980079681</v>
      </c>
      <c r="G332" s="16">
        <v>28</v>
      </c>
      <c r="H332" s="11">
        <f t="shared" si="31"/>
        <v>336</v>
      </c>
    </row>
    <row r="333" spans="1:10" hidden="1" x14ac:dyDescent="0.15">
      <c r="A333" s="19" t="s">
        <v>110</v>
      </c>
      <c r="B333" s="18">
        <v>175.7</v>
      </c>
      <c r="C333" s="9" t="s">
        <v>137</v>
      </c>
      <c r="D333" s="6" t="s">
        <v>37</v>
      </c>
      <c r="E333" s="11">
        <f t="shared" si="30"/>
        <v>0</v>
      </c>
      <c r="G333" s="10">
        <v>0</v>
      </c>
      <c r="H333" s="11">
        <f t="shared" si="31"/>
        <v>0</v>
      </c>
    </row>
    <row r="334" spans="1:10" hidden="1" x14ac:dyDescent="0.15">
      <c r="A334" s="19" t="s">
        <v>110</v>
      </c>
      <c r="B334" s="18">
        <v>175.7</v>
      </c>
      <c r="C334" s="9" t="s">
        <v>138</v>
      </c>
      <c r="D334" s="6" t="s">
        <v>39</v>
      </c>
      <c r="E334" s="11">
        <f t="shared" si="30"/>
        <v>0</v>
      </c>
      <c r="G334" s="10">
        <v>0</v>
      </c>
      <c r="H334" s="11">
        <f t="shared" si="31"/>
        <v>0</v>
      </c>
    </row>
    <row r="335" spans="1:10" hidden="1" x14ac:dyDescent="0.15">
      <c r="A335" s="19" t="s">
        <v>110</v>
      </c>
      <c r="B335" s="18">
        <v>175.7</v>
      </c>
      <c r="C335" s="6" t="s">
        <v>139</v>
      </c>
      <c r="D335" s="6" t="s">
        <v>141</v>
      </c>
      <c r="E335" s="11">
        <f t="shared" si="30"/>
        <v>0</v>
      </c>
      <c r="G335" s="10">
        <v>0</v>
      </c>
      <c r="H335" s="11">
        <f t="shared" si="31"/>
        <v>0</v>
      </c>
    </row>
    <row r="336" spans="1:10" hidden="1" x14ac:dyDescent="0.15">
      <c r="A336" s="19" t="s">
        <v>110</v>
      </c>
      <c r="B336" s="18">
        <v>175.7</v>
      </c>
      <c r="C336" s="6" t="s">
        <v>140</v>
      </c>
      <c r="D336" s="6" t="s">
        <v>80</v>
      </c>
      <c r="E336" s="46">
        <v>2.1999999999999999E-2</v>
      </c>
      <c r="G336" s="14">
        <f>E336*B336</f>
        <v>3.8653999999999997</v>
      </c>
      <c r="H336" s="11">
        <f t="shared" si="31"/>
        <v>46.384799999999998</v>
      </c>
    </row>
    <row r="337" spans="1:10" x14ac:dyDescent="0.15">
      <c r="A337" s="20" t="s">
        <v>110</v>
      </c>
      <c r="B337" s="21">
        <v>175.7</v>
      </c>
      <c r="C337" s="23" t="s">
        <v>51</v>
      </c>
      <c r="D337" s="23" t="s">
        <v>52</v>
      </c>
      <c r="E337" s="10">
        <f>G337/B337</f>
        <v>7.0005691519635746E-2</v>
      </c>
      <c r="G337" s="10">
        <v>12.3</v>
      </c>
      <c r="H337" s="11">
        <f>G337*12</f>
        <v>147.60000000000002</v>
      </c>
    </row>
    <row r="338" spans="1:10" hidden="1" x14ac:dyDescent="0.15">
      <c r="A338" s="19" t="s">
        <v>111</v>
      </c>
      <c r="B338" s="18">
        <v>183.8</v>
      </c>
      <c r="C338" s="5" t="s">
        <v>5</v>
      </c>
      <c r="D338" s="5" t="s">
        <v>6</v>
      </c>
      <c r="E338" s="16">
        <f>G338/B338</f>
        <v>0.36</v>
      </c>
      <c r="F338" s="15"/>
      <c r="G338" s="17">
        <f>SUM(G339:G342)</f>
        <v>66.168000000000006</v>
      </c>
      <c r="H338" s="17">
        <f>G338*12</f>
        <v>794.01600000000008</v>
      </c>
      <c r="I338" s="15"/>
      <c r="J338" s="15"/>
    </row>
    <row r="339" spans="1:10" hidden="1" x14ac:dyDescent="0.15">
      <c r="A339" s="19" t="s">
        <v>111</v>
      </c>
      <c r="B339" s="18">
        <v>183.8</v>
      </c>
      <c r="C339" s="6" t="s">
        <v>123</v>
      </c>
      <c r="D339" s="6" t="s">
        <v>8</v>
      </c>
      <c r="E339" s="29">
        <v>0.36</v>
      </c>
      <c r="G339" s="13">
        <f>B339*E339</f>
        <v>66.168000000000006</v>
      </c>
      <c r="H339" s="11">
        <f>G339*12</f>
        <v>794.01600000000008</v>
      </c>
    </row>
    <row r="340" spans="1:10" hidden="1" x14ac:dyDescent="0.15">
      <c r="A340" s="19" t="s">
        <v>111</v>
      </c>
      <c r="B340" s="18">
        <v>183.8</v>
      </c>
      <c r="C340" s="6" t="s">
        <v>124</v>
      </c>
      <c r="D340" s="6" t="s">
        <v>45</v>
      </c>
      <c r="E340" s="10">
        <f t="shared" ref="E340:E356" si="32">G340/B340</f>
        <v>0</v>
      </c>
      <c r="G340" s="10">
        <v>0</v>
      </c>
      <c r="H340" s="11">
        <f t="shared" ref="H340:H357" si="33">G340*12</f>
        <v>0</v>
      </c>
    </row>
    <row r="341" spans="1:10" hidden="1" x14ac:dyDescent="0.15">
      <c r="A341" s="19" t="s">
        <v>111</v>
      </c>
      <c r="B341" s="18">
        <v>183.8</v>
      </c>
      <c r="C341" s="6" t="s">
        <v>125</v>
      </c>
      <c r="D341" s="6" t="s">
        <v>141</v>
      </c>
      <c r="E341" s="10">
        <f t="shared" si="32"/>
        <v>0</v>
      </c>
      <c r="G341" s="10">
        <v>0</v>
      </c>
      <c r="H341" s="11">
        <f t="shared" si="33"/>
        <v>0</v>
      </c>
    </row>
    <row r="342" spans="1:10" hidden="1" x14ac:dyDescent="0.15">
      <c r="A342" s="19" t="s">
        <v>111</v>
      </c>
      <c r="B342" s="18">
        <v>183.8</v>
      </c>
      <c r="C342" s="6" t="s">
        <v>126</v>
      </c>
      <c r="D342" s="6" t="s">
        <v>150</v>
      </c>
      <c r="E342" s="10"/>
      <c r="G342" s="10">
        <v>0</v>
      </c>
      <c r="H342" s="11">
        <f t="shared" si="33"/>
        <v>0</v>
      </c>
    </row>
    <row r="343" spans="1:10" hidden="1" x14ac:dyDescent="0.15">
      <c r="A343" s="19" t="s">
        <v>111</v>
      </c>
      <c r="B343" s="18">
        <v>183.8</v>
      </c>
      <c r="C343" s="5" t="s">
        <v>16</v>
      </c>
      <c r="D343" s="5" t="s">
        <v>17</v>
      </c>
      <c r="E343" s="28">
        <f t="shared" si="32"/>
        <v>0.36242437431991298</v>
      </c>
      <c r="F343" s="15"/>
      <c r="G343" s="16">
        <f>G344+G356+G357</f>
        <v>66.613600000000005</v>
      </c>
      <c r="H343" s="17">
        <f t="shared" si="33"/>
        <v>799.36320000000001</v>
      </c>
      <c r="I343" s="15"/>
      <c r="J343" s="17">
        <f>G339-G343</f>
        <v>-0.44559999999999889</v>
      </c>
    </row>
    <row r="344" spans="1:10" hidden="1" x14ac:dyDescent="0.15">
      <c r="A344" s="19" t="s">
        <v>111</v>
      </c>
      <c r="B344" s="18">
        <v>183.8</v>
      </c>
      <c r="C344" s="6" t="s">
        <v>127</v>
      </c>
      <c r="D344" s="6" t="s">
        <v>18</v>
      </c>
      <c r="E344" s="11">
        <f t="shared" si="32"/>
        <v>0.34042437431991296</v>
      </c>
      <c r="G344" s="14">
        <f>SUM(G345:G353)</f>
        <v>62.570000000000007</v>
      </c>
      <c r="H344" s="11">
        <f t="shared" si="33"/>
        <v>750.84000000000015</v>
      </c>
    </row>
    <row r="345" spans="1:10" hidden="1" x14ac:dyDescent="0.15">
      <c r="A345" s="19" t="s">
        <v>111</v>
      </c>
      <c r="B345" s="18">
        <v>183.8</v>
      </c>
      <c r="C345" s="9" t="s">
        <v>128</v>
      </c>
      <c r="D345" s="6" t="s">
        <v>19</v>
      </c>
      <c r="E345" s="48">
        <f t="shared" si="32"/>
        <v>4.3525571273122954E-2</v>
      </c>
      <c r="G345" s="10">
        <v>8</v>
      </c>
      <c r="H345" s="11">
        <f t="shared" si="33"/>
        <v>96</v>
      </c>
    </row>
    <row r="346" spans="1:10" hidden="1" x14ac:dyDescent="0.15">
      <c r="A346" s="19" t="s">
        <v>111</v>
      </c>
      <c r="B346" s="18">
        <v>183.8</v>
      </c>
      <c r="C346" s="9" t="s">
        <v>129</v>
      </c>
      <c r="D346" s="6" t="s">
        <v>20</v>
      </c>
      <c r="E346" s="26">
        <v>0.02</v>
      </c>
      <c r="G346" s="10">
        <f>B346*E346</f>
        <v>3.6760000000000002</v>
      </c>
      <c r="H346" s="11">
        <f t="shared" si="33"/>
        <v>44.112000000000002</v>
      </c>
    </row>
    <row r="347" spans="1:10" hidden="1" x14ac:dyDescent="0.15">
      <c r="A347" s="19" t="s">
        <v>111</v>
      </c>
      <c r="B347" s="18">
        <v>183.8</v>
      </c>
      <c r="C347" s="9" t="s">
        <v>130</v>
      </c>
      <c r="D347" s="6" t="s">
        <v>22</v>
      </c>
      <c r="E347" s="26">
        <v>0.09</v>
      </c>
      <c r="G347" s="10">
        <f>E347*B347</f>
        <v>16.542000000000002</v>
      </c>
      <c r="H347" s="11">
        <f t="shared" si="33"/>
        <v>198.50400000000002</v>
      </c>
    </row>
    <row r="348" spans="1:10" hidden="1" x14ac:dyDescent="0.15">
      <c r="A348" s="19" t="s">
        <v>111</v>
      </c>
      <c r="B348" s="18">
        <v>183.8</v>
      </c>
      <c r="C348" s="9" t="s">
        <v>131</v>
      </c>
      <c r="D348" s="6" t="s">
        <v>47</v>
      </c>
      <c r="E348" s="11">
        <f t="shared" si="32"/>
        <v>0</v>
      </c>
      <c r="G348" s="10">
        <v>0</v>
      </c>
      <c r="H348" s="11">
        <f t="shared" si="33"/>
        <v>0</v>
      </c>
    </row>
    <row r="349" spans="1:10" hidden="1" x14ac:dyDescent="0.15">
      <c r="A349" s="19" t="s">
        <v>111</v>
      </c>
      <c r="B349" s="18">
        <v>183.8</v>
      </c>
      <c r="C349" s="9" t="s">
        <v>132</v>
      </c>
      <c r="D349" s="6" t="s">
        <v>25</v>
      </c>
      <c r="E349" s="11">
        <f t="shared" si="32"/>
        <v>0</v>
      </c>
      <c r="G349" s="10">
        <v>0</v>
      </c>
      <c r="H349" s="11">
        <f t="shared" si="33"/>
        <v>0</v>
      </c>
    </row>
    <row r="350" spans="1:10" hidden="1" x14ac:dyDescent="0.15">
      <c r="A350" s="19" t="s">
        <v>111</v>
      </c>
      <c r="B350" s="18">
        <v>183.8</v>
      </c>
      <c r="C350" s="9" t="s">
        <v>133</v>
      </c>
      <c r="D350" s="6" t="s">
        <v>27</v>
      </c>
      <c r="E350" s="26">
        <v>0.02</v>
      </c>
      <c r="G350" s="10">
        <f>B350*E350</f>
        <v>3.6760000000000002</v>
      </c>
      <c r="H350" s="11">
        <f t="shared" si="33"/>
        <v>44.112000000000002</v>
      </c>
    </row>
    <row r="351" spans="1:10" hidden="1" x14ac:dyDescent="0.15">
      <c r="A351" s="19" t="s">
        <v>111</v>
      </c>
      <c r="B351" s="18">
        <v>183.8</v>
      </c>
      <c r="C351" s="9" t="s">
        <v>134</v>
      </c>
      <c r="D351" s="6" t="s">
        <v>29</v>
      </c>
      <c r="E351" s="26">
        <v>0.02</v>
      </c>
      <c r="G351" s="10">
        <f>B351*E351</f>
        <v>3.6760000000000002</v>
      </c>
      <c r="H351" s="11">
        <f t="shared" si="33"/>
        <v>44.112000000000002</v>
      </c>
    </row>
    <row r="352" spans="1:10" hidden="1" x14ac:dyDescent="0.15">
      <c r="A352" s="19" t="s">
        <v>111</v>
      </c>
      <c r="B352" s="18">
        <v>183.8</v>
      </c>
      <c r="C352" s="9" t="s">
        <v>135</v>
      </c>
      <c r="D352" s="6" t="s">
        <v>142</v>
      </c>
      <c r="E352" s="11">
        <f t="shared" si="32"/>
        <v>0</v>
      </c>
      <c r="G352" s="10">
        <v>0</v>
      </c>
      <c r="H352" s="11">
        <f t="shared" si="33"/>
        <v>0</v>
      </c>
    </row>
    <row r="353" spans="1:10" hidden="1" x14ac:dyDescent="0.15">
      <c r="A353" s="19" t="s">
        <v>111</v>
      </c>
      <c r="B353" s="18">
        <v>183.8</v>
      </c>
      <c r="C353" s="9" t="s">
        <v>136</v>
      </c>
      <c r="D353" s="6" t="s">
        <v>143</v>
      </c>
      <c r="E353" s="11">
        <f t="shared" si="32"/>
        <v>0.14689880304678998</v>
      </c>
      <c r="G353" s="16">
        <v>27</v>
      </c>
      <c r="H353" s="11">
        <f t="shared" si="33"/>
        <v>324</v>
      </c>
    </row>
    <row r="354" spans="1:10" hidden="1" x14ac:dyDescent="0.15">
      <c r="A354" s="19" t="s">
        <v>111</v>
      </c>
      <c r="B354" s="18">
        <v>183.8</v>
      </c>
      <c r="C354" s="9" t="s">
        <v>137</v>
      </c>
      <c r="D354" s="6" t="s">
        <v>37</v>
      </c>
      <c r="E354" s="11">
        <f t="shared" si="32"/>
        <v>0</v>
      </c>
      <c r="G354" s="10">
        <v>0</v>
      </c>
      <c r="H354" s="11">
        <f t="shared" si="33"/>
        <v>0</v>
      </c>
    </row>
    <row r="355" spans="1:10" hidden="1" x14ac:dyDescent="0.15">
      <c r="A355" s="19" t="s">
        <v>111</v>
      </c>
      <c r="B355" s="18">
        <v>183.8</v>
      </c>
      <c r="C355" s="9" t="s">
        <v>138</v>
      </c>
      <c r="D355" s="6" t="s">
        <v>39</v>
      </c>
      <c r="E355" s="11">
        <f t="shared" si="32"/>
        <v>0</v>
      </c>
      <c r="G355" s="10">
        <v>0</v>
      </c>
      <c r="H355" s="11">
        <f t="shared" si="33"/>
        <v>0</v>
      </c>
    </row>
    <row r="356" spans="1:10" hidden="1" x14ac:dyDescent="0.15">
      <c r="A356" s="19" t="s">
        <v>111</v>
      </c>
      <c r="B356" s="18">
        <v>183.8</v>
      </c>
      <c r="C356" s="6" t="s">
        <v>139</v>
      </c>
      <c r="D356" s="6" t="s">
        <v>141</v>
      </c>
      <c r="E356" s="11">
        <f t="shared" si="32"/>
        <v>0</v>
      </c>
      <c r="G356" s="10">
        <v>0</v>
      </c>
      <c r="H356" s="11">
        <f t="shared" si="33"/>
        <v>0</v>
      </c>
    </row>
    <row r="357" spans="1:10" hidden="1" x14ac:dyDescent="0.15">
      <c r="A357" s="19" t="s">
        <v>111</v>
      </c>
      <c r="B357" s="18">
        <v>183.8</v>
      </c>
      <c r="C357" s="6" t="s">
        <v>140</v>
      </c>
      <c r="D357" s="6" t="s">
        <v>80</v>
      </c>
      <c r="E357" s="46">
        <v>2.1999999999999999E-2</v>
      </c>
      <c r="G357" s="14">
        <f>E357*B357</f>
        <v>4.0435999999999996</v>
      </c>
      <c r="H357" s="11">
        <f t="shared" si="33"/>
        <v>48.523199999999996</v>
      </c>
    </row>
    <row r="358" spans="1:10" x14ac:dyDescent="0.15">
      <c r="A358" s="20" t="s">
        <v>111</v>
      </c>
      <c r="B358" s="21">
        <v>183.8</v>
      </c>
      <c r="C358" s="23" t="s">
        <v>51</v>
      </c>
      <c r="D358" s="23" t="s">
        <v>52</v>
      </c>
      <c r="E358" s="10">
        <f>G358/B358</f>
        <v>6.9967355821545146E-2</v>
      </c>
      <c r="G358" s="10">
        <v>12.86</v>
      </c>
      <c r="H358" s="11">
        <f>G358*12</f>
        <v>154.32</v>
      </c>
    </row>
    <row r="359" spans="1:10" hidden="1" x14ac:dyDescent="0.15">
      <c r="A359" s="19" t="s">
        <v>87</v>
      </c>
      <c r="B359" s="18">
        <v>657.76</v>
      </c>
      <c r="C359" s="5" t="s">
        <v>5</v>
      </c>
      <c r="D359" s="5" t="s">
        <v>6</v>
      </c>
      <c r="E359" s="16">
        <f>G359/B359</f>
        <v>0.35956640720019462</v>
      </c>
      <c r="F359" s="15"/>
      <c r="G359" s="17">
        <f>SUM(G360:G363)</f>
        <v>236.50840000000002</v>
      </c>
      <c r="H359" s="17">
        <f>G359*12</f>
        <v>2838.1008000000002</v>
      </c>
      <c r="I359" s="15"/>
      <c r="J359" s="15"/>
    </row>
    <row r="360" spans="1:10" hidden="1" x14ac:dyDescent="0.15">
      <c r="A360" s="19" t="s">
        <v>87</v>
      </c>
      <c r="B360" s="18">
        <v>657.76</v>
      </c>
      <c r="C360" s="6" t="s">
        <v>123</v>
      </c>
      <c r="D360" s="6" t="s">
        <v>8</v>
      </c>
      <c r="E360" s="29">
        <v>0.34</v>
      </c>
      <c r="G360" s="13">
        <f>B360*E360</f>
        <v>223.63840000000002</v>
      </c>
      <c r="H360" s="11">
        <f>G360*12</f>
        <v>2683.6608000000001</v>
      </c>
    </row>
    <row r="361" spans="1:10" hidden="1" x14ac:dyDescent="0.15">
      <c r="A361" s="19" t="s">
        <v>87</v>
      </c>
      <c r="B361" s="18">
        <v>657.76</v>
      </c>
      <c r="C361" s="6" t="s">
        <v>124</v>
      </c>
      <c r="D361" s="6" t="s">
        <v>45</v>
      </c>
      <c r="E361" s="10">
        <f t="shared" ref="E361:E377" si="34">G361/B361</f>
        <v>0</v>
      </c>
      <c r="G361" s="10">
        <v>0</v>
      </c>
      <c r="H361" s="11">
        <f t="shared" ref="H361:H378" si="35">G361*12</f>
        <v>0</v>
      </c>
    </row>
    <row r="362" spans="1:10" hidden="1" x14ac:dyDescent="0.15">
      <c r="A362" s="19" t="s">
        <v>87</v>
      </c>
      <c r="B362" s="18">
        <v>657.76</v>
      </c>
      <c r="C362" s="6" t="s">
        <v>125</v>
      </c>
      <c r="D362" s="6" t="s">
        <v>141</v>
      </c>
      <c r="E362" s="10">
        <f t="shared" si="34"/>
        <v>0</v>
      </c>
      <c r="G362" s="10">
        <v>0</v>
      </c>
      <c r="H362" s="11">
        <f t="shared" si="35"/>
        <v>0</v>
      </c>
    </row>
    <row r="363" spans="1:10" hidden="1" x14ac:dyDescent="0.15">
      <c r="A363" s="19" t="s">
        <v>87</v>
      </c>
      <c r="B363" s="18">
        <v>657.76</v>
      </c>
      <c r="C363" s="6" t="s">
        <v>126</v>
      </c>
      <c r="D363" s="6" t="s">
        <v>150</v>
      </c>
      <c r="E363" s="10"/>
      <c r="G363" s="10">
        <v>12.87</v>
      </c>
      <c r="H363" s="11">
        <f t="shared" si="35"/>
        <v>154.44</v>
      </c>
    </row>
    <row r="364" spans="1:10" hidden="1" x14ac:dyDescent="0.15">
      <c r="A364" s="19" t="s">
        <v>87</v>
      </c>
      <c r="B364" s="18">
        <v>657.76</v>
      </c>
      <c r="C364" s="5" t="s">
        <v>16</v>
      </c>
      <c r="D364" s="5" t="s">
        <v>17</v>
      </c>
      <c r="E364" s="28">
        <f t="shared" si="34"/>
        <v>0.33923424957431286</v>
      </c>
      <c r="F364" s="15"/>
      <c r="G364" s="16">
        <f>G365+G377+G378</f>
        <v>223.13472000000002</v>
      </c>
      <c r="H364" s="17">
        <f t="shared" si="35"/>
        <v>2677.6166400000002</v>
      </c>
      <c r="I364" s="15"/>
      <c r="J364" s="17">
        <f>G360-G364</f>
        <v>0.50368000000000279</v>
      </c>
    </row>
    <row r="365" spans="1:10" hidden="1" x14ac:dyDescent="0.15">
      <c r="A365" s="19" t="s">
        <v>87</v>
      </c>
      <c r="B365" s="18">
        <v>657.76</v>
      </c>
      <c r="C365" s="6" t="s">
        <v>127</v>
      </c>
      <c r="D365" s="6" t="s">
        <v>18</v>
      </c>
      <c r="E365" s="11">
        <f t="shared" si="34"/>
        <v>0.31723424957431284</v>
      </c>
      <c r="G365" s="14">
        <f>SUM(G366:G374)</f>
        <v>208.66400000000002</v>
      </c>
      <c r="H365" s="11">
        <f t="shared" si="35"/>
        <v>2503.9680000000003</v>
      </c>
    </row>
    <row r="366" spans="1:10" hidden="1" x14ac:dyDescent="0.15">
      <c r="A366" s="19" t="s">
        <v>87</v>
      </c>
      <c r="B366" s="18">
        <v>657.76</v>
      </c>
      <c r="C366" s="9" t="s">
        <v>128</v>
      </c>
      <c r="D366" s="6" t="s">
        <v>19</v>
      </c>
      <c r="E366" s="48">
        <f t="shared" si="34"/>
        <v>9.1218681585988809E-2</v>
      </c>
      <c r="G366" s="10">
        <v>60</v>
      </c>
      <c r="H366" s="11">
        <f t="shared" si="35"/>
        <v>720</v>
      </c>
    </row>
    <row r="367" spans="1:10" hidden="1" x14ac:dyDescent="0.15">
      <c r="A367" s="19" t="s">
        <v>87</v>
      </c>
      <c r="B367" s="18">
        <v>657.76</v>
      </c>
      <c r="C367" s="9" t="s">
        <v>129</v>
      </c>
      <c r="D367" s="6" t="s">
        <v>20</v>
      </c>
      <c r="E367" s="26">
        <v>0.02</v>
      </c>
      <c r="G367" s="10">
        <f>B367*E367</f>
        <v>13.155200000000001</v>
      </c>
      <c r="H367" s="11">
        <f t="shared" si="35"/>
        <v>157.86240000000001</v>
      </c>
    </row>
    <row r="368" spans="1:10" hidden="1" x14ac:dyDescent="0.15">
      <c r="A368" s="19" t="s">
        <v>87</v>
      </c>
      <c r="B368" s="18">
        <v>657.76</v>
      </c>
      <c r="C368" s="9" t="s">
        <v>130</v>
      </c>
      <c r="D368" s="6" t="s">
        <v>22</v>
      </c>
      <c r="E368" s="26">
        <v>0.09</v>
      </c>
      <c r="G368" s="10">
        <f>E368*B368</f>
        <v>59.198399999999999</v>
      </c>
      <c r="H368" s="11">
        <f t="shared" si="35"/>
        <v>710.38080000000002</v>
      </c>
    </row>
    <row r="369" spans="1:10" hidden="1" x14ac:dyDescent="0.15">
      <c r="A369" s="19" t="s">
        <v>87</v>
      </c>
      <c r="B369" s="18">
        <v>657.76</v>
      </c>
      <c r="C369" s="9" t="s">
        <v>131</v>
      </c>
      <c r="D369" s="6" t="s">
        <v>47</v>
      </c>
      <c r="E369" s="11">
        <f t="shared" si="34"/>
        <v>0</v>
      </c>
      <c r="G369" s="10">
        <v>0</v>
      </c>
      <c r="H369" s="11">
        <f t="shared" si="35"/>
        <v>0</v>
      </c>
    </row>
    <row r="370" spans="1:10" hidden="1" x14ac:dyDescent="0.15">
      <c r="A370" s="19" t="s">
        <v>87</v>
      </c>
      <c r="B370" s="18">
        <v>657.76</v>
      </c>
      <c r="C370" s="9" t="s">
        <v>132</v>
      </c>
      <c r="D370" s="6" t="s">
        <v>25</v>
      </c>
      <c r="E370" s="11">
        <f t="shared" si="34"/>
        <v>0</v>
      </c>
      <c r="G370" s="10">
        <v>0</v>
      </c>
      <c r="H370" s="11">
        <f t="shared" si="35"/>
        <v>0</v>
      </c>
    </row>
    <row r="371" spans="1:10" hidden="1" x14ac:dyDescent="0.15">
      <c r="A371" s="19" t="s">
        <v>87</v>
      </c>
      <c r="B371" s="18">
        <v>657.76</v>
      </c>
      <c r="C371" s="9" t="s">
        <v>133</v>
      </c>
      <c r="D371" s="6" t="s">
        <v>27</v>
      </c>
      <c r="E371" s="26">
        <v>0.02</v>
      </c>
      <c r="G371" s="10">
        <f>B371*E371</f>
        <v>13.155200000000001</v>
      </c>
      <c r="H371" s="11">
        <f t="shared" si="35"/>
        <v>157.86240000000001</v>
      </c>
    </row>
    <row r="372" spans="1:10" hidden="1" x14ac:dyDescent="0.15">
      <c r="A372" s="19" t="s">
        <v>87</v>
      </c>
      <c r="B372" s="18">
        <v>657.76</v>
      </c>
      <c r="C372" s="9" t="s">
        <v>134</v>
      </c>
      <c r="D372" s="6" t="s">
        <v>29</v>
      </c>
      <c r="E372" s="26">
        <v>0.02</v>
      </c>
      <c r="G372" s="10">
        <f>B372*E372</f>
        <v>13.155200000000001</v>
      </c>
      <c r="H372" s="11">
        <f t="shared" si="35"/>
        <v>157.86240000000001</v>
      </c>
    </row>
    <row r="373" spans="1:10" hidden="1" x14ac:dyDescent="0.15">
      <c r="A373" s="19" t="s">
        <v>87</v>
      </c>
      <c r="B373" s="18">
        <v>657.76</v>
      </c>
      <c r="C373" s="9" t="s">
        <v>135</v>
      </c>
      <c r="D373" s="6" t="s">
        <v>142</v>
      </c>
      <c r="E373" s="11">
        <f t="shared" si="34"/>
        <v>0</v>
      </c>
      <c r="G373" s="10">
        <v>0</v>
      </c>
      <c r="H373" s="11">
        <f t="shared" si="35"/>
        <v>0</v>
      </c>
    </row>
    <row r="374" spans="1:10" hidden="1" x14ac:dyDescent="0.15">
      <c r="A374" s="19" t="s">
        <v>87</v>
      </c>
      <c r="B374" s="18">
        <v>657.76</v>
      </c>
      <c r="C374" s="9" t="s">
        <v>136</v>
      </c>
      <c r="D374" s="6" t="s">
        <v>143</v>
      </c>
      <c r="E374" s="11">
        <f t="shared" si="34"/>
        <v>7.6015567988324012E-2</v>
      </c>
      <c r="G374" s="16">
        <v>50</v>
      </c>
      <c r="H374" s="11">
        <f t="shared" si="35"/>
        <v>600</v>
      </c>
    </row>
    <row r="375" spans="1:10" hidden="1" x14ac:dyDescent="0.15">
      <c r="A375" s="19" t="s">
        <v>87</v>
      </c>
      <c r="B375" s="18">
        <v>657.76</v>
      </c>
      <c r="C375" s="9" t="s">
        <v>137</v>
      </c>
      <c r="D375" s="6" t="s">
        <v>37</v>
      </c>
      <c r="E375" s="11">
        <f t="shared" si="34"/>
        <v>0</v>
      </c>
      <c r="G375" s="10">
        <v>0</v>
      </c>
      <c r="H375" s="11">
        <f t="shared" si="35"/>
        <v>0</v>
      </c>
    </row>
    <row r="376" spans="1:10" hidden="1" x14ac:dyDescent="0.15">
      <c r="A376" s="19" t="s">
        <v>87</v>
      </c>
      <c r="B376" s="18">
        <v>657.76</v>
      </c>
      <c r="C376" s="9" t="s">
        <v>138</v>
      </c>
      <c r="D376" s="6" t="s">
        <v>39</v>
      </c>
      <c r="E376" s="11">
        <f t="shared" si="34"/>
        <v>0</v>
      </c>
      <c r="G376" s="10">
        <v>0</v>
      </c>
      <c r="H376" s="11">
        <f t="shared" si="35"/>
        <v>0</v>
      </c>
    </row>
    <row r="377" spans="1:10" hidden="1" x14ac:dyDescent="0.15">
      <c r="A377" s="19" t="s">
        <v>87</v>
      </c>
      <c r="B377" s="18">
        <v>657.76</v>
      </c>
      <c r="C377" s="6" t="s">
        <v>139</v>
      </c>
      <c r="D377" s="6" t="s">
        <v>141</v>
      </c>
      <c r="E377" s="11">
        <f t="shared" si="34"/>
        <v>0</v>
      </c>
      <c r="G377" s="10">
        <v>0</v>
      </c>
      <c r="H377" s="11">
        <f t="shared" si="35"/>
        <v>0</v>
      </c>
    </row>
    <row r="378" spans="1:10" hidden="1" x14ac:dyDescent="0.15">
      <c r="A378" s="19" t="s">
        <v>87</v>
      </c>
      <c r="B378" s="18">
        <v>657.76</v>
      </c>
      <c r="C378" s="6" t="s">
        <v>140</v>
      </c>
      <c r="D378" s="6" t="s">
        <v>80</v>
      </c>
      <c r="E378" s="46">
        <v>2.1999999999999999E-2</v>
      </c>
      <c r="G378" s="14">
        <f>E378*B378</f>
        <v>14.470719999999998</v>
      </c>
      <c r="H378" s="11">
        <f t="shared" si="35"/>
        <v>173.64863999999997</v>
      </c>
    </row>
    <row r="379" spans="1:10" x14ac:dyDescent="0.15">
      <c r="A379" s="20" t="s">
        <v>87</v>
      </c>
      <c r="B379" s="21">
        <v>657.76</v>
      </c>
      <c r="C379" s="23" t="s">
        <v>51</v>
      </c>
      <c r="D379" s="23" t="s">
        <v>52</v>
      </c>
      <c r="E379" s="10">
        <f>G379/B379</f>
        <v>4.5366090975431768E-2</v>
      </c>
      <c r="G379" s="10">
        <v>29.84</v>
      </c>
      <c r="H379" s="11">
        <f>G379*12</f>
        <v>358.08</v>
      </c>
    </row>
    <row r="380" spans="1:10" hidden="1" x14ac:dyDescent="0.15">
      <c r="A380" s="19" t="s">
        <v>112</v>
      </c>
      <c r="B380" s="18">
        <v>132.36000000000001</v>
      </c>
      <c r="C380" s="5" t="s">
        <v>5</v>
      </c>
      <c r="D380" s="5" t="s">
        <v>6</v>
      </c>
      <c r="E380" s="16">
        <f>G380/B380</f>
        <v>0.34003626473254767</v>
      </c>
      <c r="F380" s="15"/>
      <c r="G380" s="17">
        <f>SUM(G381:G384)</f>
        <v>45.007200000000012</v>
      </c>
      <c r="H380" s="17">
        <f>G380*12</f>
        <v>540.08640000000014</v>
      </c>
      <c r="I380" s="15"/>
      <c r="J380" s="15"/>
    </row>
    <row r="381" spans="1:10" hidden="1" x14ac:dyDescent="0.15">
      <c r="A381" s="19" t="s">
        <v>112</v>
      </c>
      <c r="B381" s="18">
        <v>132.36000000000001</v>
      </c>
      <c r="C381" s="6" t="s">
        <v>123</v>
      </c>
      <c r="D381" s="6" t="s">
        <v>8</v>
      </c>
      <c r="E381" s="30">
        <v>0.27</v>
      </c>
      <c r="G381" s="13">
        <f>B381*E381</f>
        <v>35.737200000000009</v>
      </c>
      <c r="H381" s="11">
        <f>G381*12</f>
        <v>428.84640000000013</v>
      </c>
    </row>
    <row r="382" spans="1:10" hidden="1" x14ac:dyDescent="0.15">
      <c r="A382" s="19" t="s">
        <v>112</v>
      </c>
      <c r="B382" s="18">
        <v>132.36000000000001</v>
      </c>
      <c r="C382" s="6" t="s">
        <v>124</v>
      </c>
      <c r="D382" s="6" t="s">
        <v>45</v>
      </c>
      <c r="E382" s="10">
        <f t="shared" ref="E382:E398" si="36">G382/B382</f>
        <v>0</v>
      </c>
      <c r="G382" s="10">
        <v>0</v>
      </c>
      <c r="H382" s="11">
        <f t="shared" ref="H382:H399" si="37">G382*12</f>
        <v>0</v>
      </c>
    </row>
    <row r="383" spans="1:10" hidden="1" x14ac:dyDescent="0.15">
      <c r="A383" s="19" t="s">
        <v>112</v>
      </c>
      <c r="B383" s="18">
        <v>132.36000000000001</v>
      </c>
      <c r="C383" s="6" t="s">
        <v>125</v>
      </c>
      <c r="D383" s="6" t="s">
        <v>141</v>
      </c>
      <c r="E383" s="10">
        <f t="shared" si="36"/>
        <v>0</v>
      </c>
      <c r="G383" s="10">
        <v>0</v>
      </c>
      <c r="H383" s="11">
        <f t="shared" si="37"/>
        <v>0</v>
      </c>
    </row>
    <row r="384" spans="1:10" hidden="1" x14ac:dyDescent="0.15">
      <c r="A384" s="19" t="s">
        <v>112</v>
      </c>
      <c r="B384" s="18">
        <v>132.36000000000001</v>
      </c>
      <c r="C384" s="6" t="s">
        <v>126</v>
      </c>
      <c r="D384" s="6" t="s">
        <v>150</v>
      </c>
      <c r="E384" s="10"/>
      <c r="G384" s="10">
        <v>9.27</v>
      </c>
      <c r="H384" s="11">
        <f t="shared" si="37"/>
        <v>111.24</v>
      </c>
    </row>
    <row r="385" spans="1:10" hidden="1" x14ac:dyDescent="0.15">
      <c r="A385" s="19" t="s">
        <v>112</v>
      </c>
      <c r="B385" s="18">
        <v>132.36000000000001</v>
      </c>
      <c r="C385" s="5" t="s">
        <v>16</v>
      </c>
      <c r="D385" s="5" t="s">
        <v>17</v>
      </c>
      <c r="E385" s="28">
        <f t="shared" si="36"/>
        <v>0.27021698398307642</v>
      </c>
      <c r="F385" s="15"/>
      <c r="G385" s="16">
        <f>G386+G398+G399</f>
        <v>35.765920000000001</v>
      </c>
      <c r="H385" s="17">
        <f t="shared" si="37"/>
        <v>429.19104000000004</v>
      </c>
      <c r="I385" s="15"/>
      <c r="J385" s="17">
        <f>G381-G385</f>
        <v>-2.8719999999992751E-2</v>
      </c>
    </row>
    <row r="386" spans="1:10" hidden="1" x14ac:dyDescent="0.15">
      <c r="A386" s="19" t="s">
        <v>112</v>
      </c>
      <c r="B386" s="18">
        <v>132.36000000000001</v>
      </c>
      <c r="C386" s="6" t="s">
        <v>127</v>
      </c>
      <c r="D386" s="6" t="s">
        <v>18</v>
      </c>
      <c r="E386" s="11">
        <f t="shared" si="36"/>
        <v>0.24821698398307643</v>
      </c>
      <c r="G386" s="14">
        <f>SUM(G387:G395)</f>
        <v>32.853999999999999</v>
      </c>
      <c r="H386" s="11">
        <f t="shared" si="37"/>
        <v>394.24799999999999</v>
      </c>
    </row>
    <row r="387" spans="1:10" hidden="1" x14ac:dyDescent="0.15">
      <c r="A387" s="19" t="s">
        <v>112</v>
      </c>
      <c r="B387" s="18">
        <v>132.36000000000001</v>
      </c>
      <c r="C387" s="9" t="s">
        <v>128</v>
      </c>
      <c r="D387" s="6" t="s">
        <v>19</v>
      </c>
      <c r="E387" s="48">
        <f t="shared" si="36"/>
        <v>0</v>
      </c>
      <c r="G387" s="10">
        <v>0</v>
      </c>
      <c r="H387" s="11">
        <f t="shared" si="37"/>
        <v>0</v>
      </c>
    </row>
    <row r="388" spans="1:10" hidden="1" x14ac:dyDescent="0.15">
      <c r="A388" s="19" t="s">
        <v>112</v>
      </c>
      <c r="B388" s="18">
        <v>132.36000000000001</v>
      </c>
      <c r="C388" s="9" t="s">
        <v>129</v>
      </c>
      <c r="D388" s="6" t="s">
        <v>20</v>
      </c>
      <c r="E388" s="26">
        <v>0.02</v>
      </c>
      <c r="G388" s="10">
        <f>B388*E388</f>
        <v>2.6472000000000002</v>
      </c>
      <c r="H388" s="11">
        <f t="shared" si="37"/>
        <v>31.766400000000004</v>
      </c>
    </row>
    <row r="389" spans="1:10" hidden="1" x14ac:dyDescent="0.15">
      <c r="A389" s="19" t="s">
        <v>112</v>
      </c>
      <c r="B389" s="18">
        <v>132.36000000000001</v>
      </c>
      <c r="C389" s="9" t="s">
        <v>130</v>
      </c>
      <c r="D389" s="6" t="s">
        <v>22</v>
      </c>
      <c r="E389" s="26">
        <v>0.09</v>
      </c>
      <c r="G389" s="10">
        <f>E389*B389</f>
        <v>11.912400000000002</v>
      </c>
      <c r="H389" s="11">
        <f t="shared" si="37"/>
        <v>142.94880000000001</v>
      </c>
    </row>
    <row r="390" spans="1:10" hidden="1" x14ac:dyDescent="0.15">
      <c r="A390" s="19" t="s">
        <v>112</v>
      </c>
      <c r="B390" s="18">
        <v>132.36000000000001</v>
      </c>
      <c r="C390" s="9" t="s">
        <v>131</v>
      </c>
      <c r="D390" s="6" t="s">
        <v>47</v>
      </c>
      <c r="E390" s="11">
        <f t="shared" si="36"/>
        <v>0</v>
      </c>
      <c r="G390" s="10">
        <v>0</v>
      </c>
      <c r="H390" s="11">
        <f t="shared" si="37"/>
        <v>0</v>
      </c>
    </row>
    <row r="391" spans="1:10" hidden="1" x14ac:dyDescent="0.15">
      <c r="A391" s="19" t="s">
        <v>112</v>
      </c>
      <c r="B391" s="18">
        <v>132.36000000000001</v>
      </c>
      <c r="C391" s="9" t="s">
        <v>132</v>
      </c>
      <c r="D391" s="6" t="s">
        <v>25</v>
      </c>
      <c r="E391" s="11">
        <f t="shared" si="36"/>
        <v>0</v>
      </c>
      <c r="G391" s="10">
        <v>0</v>
      </c>
      <c r="H391" s="11">
        <f t="shared" si="37"/>
        <v>0</v>
      </c>
    </row>
    <row r="392" spans="1:10" hidden="1" x14ac:dyDescent="0.15">
      <c r="A392" s="19" t="s">
        <v>112</v>
      </c>
      <c r="B392" s="18">
        <v>132.36000000000001</v>
      </c>
      <c r="C392" s="9" t="s">
        <v>133</v>
      </c>
      <c r="D392" s="6" t="s">
        <v>27</v>
      </c>
      <c r="E392" s="26">
        <v>0.02</v>
      </c>
      <c r="G392" s="10">
        <f>B392*E392</f>
        <v>2.6472000000000002</v>
      </c>
      <c r="H392" s="11">
        <f t="shared" si="37"/>
        <v>31.766400000000004</v>
      </c>
    </row>
    <row r="393" spans="1:10" hidden="1" x14ac:dyDescent="0.15">
      <c r="A393" s="19" t="s">
        <v>112</v>
      </c>
      <c r="B393" s="18">
        <v>132.36000000000001</v>
      </c>
      <c r="C393" s="9" t="s">
        <v>134</v>
      </c>
      <c r="D393" s="6" t="s">
        <v>29</v>
      </c>
      <c r="E393" s="26">
        <v>0.02</v>
      </c>
      <c r="G393" s="10">
        <f>B393*E393</f>
        <v>2.6472000000000002</v>
      </c>
      <c r="H393" s="11">
        <f t="shared" si="37"/>
        <v>31.766400000000004</v>
      </c>
    </row>
    <row r="394" spans="1:10" hidden="1" x14ac:dyDescent="0.15">
      <c r="A394" s="19" t="s">
        <v>112</v>
      </c>
      <c r="B394" s="18">
        <v>132.36000000000001</v>
      </c>
      <c r="C394" s="9" t="s">
        <v>135</v>
      </c>
      <c r="D394" s="6" t="s">
        <v>142</v>
      </c>
      <c r="E394" s="11">
        <f t="shared" si="36"/>
        <v>0</v>
      </c>
      <c r="G394" s="10">
        <v>0</v>
      </c>
      <c r="H394" s="11">
        <f t="shared" si="37"/>
        <v>0</v>
      </c>
    </row>
    <row r="395" spans="1:10" hidden="1" x14ac:dyDescent="0.15">
      <c r="A395" s="19" t="s">
        <v>112</v>
      </c>
      <c r="B395" s="18">
        <v>132.36000000000001</v>
      </c>
      <c r="C395" s="9" t="s">
        <v>136</v>
      </c>
      <c r="D395" s="6" t="s">
        <v>143</v>
      </c>
      <c r="E395" s="11">
        <f t="shared" si="36"/>
        <v>9.8216983983076447E-2</v>
      </c>
      <c r="G395" s="16">
        <v>13</v>
      </c>
      <c r="H395" s="11">
        <f t="shared" si="37"/>
        <v>156</v>
      </c>
    </row>
    <row r="396" spans="1:10" hidden="1" x14ac:dyDescent="0.15">
      <c r="A396" s="19" t="s">
        <v>112</v>
      </c>
      <c r="B396" s="18">
        <v>132.36000000000001</v>
      </c>
      <c r="C396" s="9" t="s">
        <v>137</v>
      </c>
      <c r="D396" s="6" t="s">
        <v>37</v>
      </c>
      <c r="E396" s="11">
        <f t="shared" si="36"/>
        <v>0</v>
      </c>
      <c r="G396" s="10">
        <v>0</v>
      </c>
      <c r="H396" s="11">
        <f t="shared" si="37"/>
        <v>0</v>
      </c>
    </row>
    <row r="397" spans="1:10" hidden="1" x14ac:dyDescent="0.15">
      <c r="A397" s="19" t="s">
        <v>112</v>
      </c>
      <c r="B397" s="18">
        <v>132.36000000000001</v>
      </c>
      <c r="C397" s="9" t="s">
        <v>138</v>
      </c>
      <c r="D397" s="6" t="s">
        <v>39</v>
      </c>
      <c r="E397" s="11">
        <f t="shared" si="36"/>
        <v>0</v>
      </c>
      <c r="G397" s="10">
        <v>0</v>
      </c>
      <c r="H397" s="11">
        <f t="shared" si="37"/>
        <v>0</v>
      </c>
    </row>
    <row r="398" spans="1:10" hidden="1" x14ac:dyDescent="0.15">
      <c r="A398" s="19" t="s">
        <v>112</v>
      </c>
      <c r="B398" s="18">
        <v>132.36000000000001</v>
      </c>
      <c r="C398" s="6" t="s">
        <v>139</v>
      </c>
      <c r="D398" s="6" t="s">
        <v>141</v>
      </c>
      <c r="E398" s="11">
        <f t="shared" si="36"/>
        <v>0</v>
      </c>
      <c r="G398" s="10">
        <v>0</v>
      </c>
      <c r="H398" s="11">
        <f t="shared" si="37"/>
        <v>0</v>
      </c>
    </row>
    <row r="399" spans="1:10" hidden="1" x14ac:dyDescent="0.15">
      <c r="A399" s="19" t="s">
        <v>112</v>
      </c>
      <c r="B399" s="18">
        <v>132.36000000000001</v>
      </c>
      <c r="C399" s="6" t="s">
        <v>140</v>
      </c>
      <c r="D399" s="6" t="s">
        <v>80</v>
      </c>
      <c r="E399" s="46">
        <v>2.1999999999999999E-2</v>
      </c>
      <c r="G399" s="14">
        <f>E399*B399</f>
        <v>2.9119200000000003</v>
      </c>
      <c r="H399" s="11">
        <f t="shared" si="37"/>
        <v>34.943040000000003</v>
      </c>
    </row>
    <row r="400" spans="1:10" x14ac:dyDescent="0.15">
      <c r="A400" s="20" t="s">
        <v>112</v>
      </c>
      <c r="B400" s="21">
        <v>132.36000000000001</v>
      </c>
      <c r="C400" s="23" t="s">
        <v>51</v>
      </c>
      <c r="D400" s="23" t="s">
        <v>52</v>
      </c>
      <c r="E400" s="22"/>
      <c r="F400" s="22"/>
      <c r="G400" s="22">
        <v>0</v>
      </c>
    </row>
    <row r="401" spans="1:10" hidden="1" x14ac:dyDescent="0.15">
      <c r="A401" s="19" t="s">
        <v>113</v>
      </c>
      <c r="B401" s="18">
        <v>1289.7</v>
      </c>
      <c r="C401" s="5" t="s">
        <v>5</v>
      </c>
      <c r="D401" s="5" t="s">
        <v>6</v>
      </c>
      <c r="E401" s="16">
        <f>G401/B401</f>
        <v>0.27</v>
      </c>
      <c r="F401" s="15"/>
      <c r="G401" s="17">
        <f>SUM(G402:G405)</f>
        <v>348.21900000000005</v>
      </c>
      <c r="H401" s="17">
        <f>G401*12</f>
        <v>4178.6280000000006</v>
      </c>
      <c r="I401" s="15"/>
      <c r="J401" s="15"/>
    </row>
    <row r="402" spans="1:10" hidden="1" x14ac:dyDescent="0.15">
      <c r="A402" s="19" t="s">
        <v>113</v>
      </c>
      <c r="B402" s="18">
        <v>1289.7</v>
      </c>
      <c r="C402" s="6" t="s">
        <v>123</v>
      </c>
      <c r="D402" s="6" t="s">
        <v>8</v>
      </c>
      <c r="E402" s="29">
        <v>0.27</v>
      </c>
      <c r="G402" s="13">
        <f>B402*E402</f>
        <v>348.21900000000005</v>
      </c>
      <c r="H402" s="11">
        <f>G402*12</f>
        <v>4178.6280000000006</v>
      </c>
    </row>
    <row r="403" spans="1:10" hidden="1" x14ac:dyDescent="0.15">
      <c r="A403" s="19" t="s">
        <v>113</v>
      </c>
      <c r="B403" s="18">
        <v>1289.7</v>
      </c>
      <c r="C403" s="6" t="s">
        <v>124</v>
      </c>
      <c r="D403" s="6" t="s">
        <v>45</v>
      </c>
      <c r="E403" s="10">
        <f t="shared" ref="E403:E419" si="38">G403/B403</f>
        <v>0</v>
      </c>
      <c r="G403" s="10">
        <v>0</v>
      </c>
      <c r="H403" s="11">
        <f t="shared" ref="H403:H420" si="39">G403*12</f>
        <v>0</v>
      </c>
    </row>
    <row r="404" spans="1:10" hidden="1" x14ac:dyDescent="0.15">
      <c r="A404" s="19" t="s">
        <v>113</v>
      </c>
      <c r="B404" s="18">
        <v>1289.7</v>
      </c>
      <c r="C404" s="6" t="s">
        <v>125</v>
      </c>
      <c r="D404" s="6" t="s">
        <v>141</v>
      </c>
      <c r="E404" s="10">
        <f t="shared" si="38"/>
        <v>0</v>
      </c>
      <c r="G404" s="10">
        <v>0</v>
      </c>
      <c r="H404" s="11">
        <f t="shared" si="39"/>
        <v>0</v>
      </c>
    </row>
    <row r="405" spans="1:10" hidden="1" x14ac:dyDescent="0.15">
      <c r="A405" s="19" t="s">
        <v>113</v>
      </c>
      <c r="B405" s="18">
        <v>1289.7</v>
      </c>
      <c r="C405" s="6" t="s">
        <v>126</v>
      </c>
      <c r="D405" s="6" t="s">
        <v>150</v>
      </c>
      <c r="E405" s="10"/>
      <c r="G405" s="10">
        <v>0</v>
      </c>
      <c r="H405" s="11">
        <f t="shared" si="39"/>
        <v>0</v>
      </c>
    </row>
    <row r="406" spans="1:10" hidden="1" x14ac:dyDescent="0.15">
      <c r="A406" s="19" t="s">
        <v>113</v>
      </c>
      <c r="B406" s="18">
        <v>1289.7</v>
      </c>
      <c r="C406" s="5" t="s">
        <v>16</v>
      </c>
      <c r="D406" s="5" t="s">
        <v>17</v>
      </c>
      <c r="E406" s="28">
        <f t="shared" si="38"/>
        <v>0.2727986353415523</v>
      </c>
      <c r="F406" s="15"/>
      <c r="G406" s="16">
        <f>G407+G419+G420</f>
        <v>351.82840000000004</v>
      </c>
      <c r="H406" s="17">
        <f t="shared" si="39"/>
        <v>4221.9408000000003</v>
      </c>
      <c r="I406" s="15"/>
      <c r="J406" s="17">
        <f>G402-G406</f>
        <v>-3.6093999999999937</v>
      </c>
    </row>
    <row r="407" spans="1:10" hidden="1" x14ac:dyDescent="0.15">
      <c r="A407" s="19" t="s">
        <v>113</v>
      </c>
      <c r="B407" s="18">
        <v>1289.7</v>
      </c>
      <c r="C407" s="6" t="s">
        <v>127</v>
      </c>
      <c r="D407" s="6" t="s">
        <v>18</v>
      </c>
      <c r="E407" s="11">
        <f t="shared" si="38"/>
        <v>0.25079863534155233</v>
      </c>
      <c r="G407" s="14">
        <f>SUM(G408:G416)</f>
        <v>323.45500000000004</v>
      </c>
      <c r="H407" s="11">
        <f t="shared" si="39"/>
        <v>3881.4600000000005</v>
      </c>
    </row>
    <row r="408" spans="1:10" hidden="1" x14ac:dyDescent="0.15">
      <c r="A408" s="19" t="s">
        <v>113</v>
      </c>
      <c r="B408" s="18">
        <v>1289.7</v>
      </c>
      <c r="C408" s="9" t="s">
        <v>128</v>
      </c>
      <c r="D408" s="6" t="s">
        <v>19</v>
      </c>
      <c r="E408" s="48">
        <f t="shared" si="38"/>
        <v>0</v>
      </c>
      <c r="G408" s="10">
        <v>0</v>
      </c>
      <c r="H408" s="11">
        <f t="shared" si="39"/>
        <v>0</v>
      </c>
    </row>
    <row r="409" spans="1:10" hidden="1" x14ac:dyDescent="0.15">
      <c r="A409" s="19" t="s">
        <v>113</v>
      </c>
      <c r="B409" s="18">
        <v>1289.7</v>
      </c>
      <c r="C409" s="9" t="s">
        <v>129</v>
      </c>
      <c r="D409" s="6" t="s">
        <v>20</v>
      </c>
      <c r="E409" s="26">
        <v>0.02</v>
      </c>
      <c r="G409" s="10">
        <f>B409*E409</f>
        <v>25.794</v>
      </c>
      <c r="H409" s="11">
        <f t="shared" si="39"/>
        <v>309.52800000000002</v>
      </c>
    </row>
    <row r="410" spans="1:10" hidden="1" x14ac:dyDescent="0.15">
      <c r="A410" s="19" t="s">
        <v>113</v>
      </c>
      <c r="B410" s="18">
        <v>1289.7</v>
      </c>
      <c r="C410" s="9" t="s">
        <v>130</v>
      </c>
      <c r="D410" s="6" t="s">
        <v>22</v>
      </c>
      <c r="E410" s="26">
        <v>0.09</v>
      </c>
      <c r="G410" s="10">
        <f>E410*B410</f>
        <v>116.07299999999999</v>
      </c>
      <c r="H410" s="11">
        <f t="shared" si="39"/>
        <v>1392.876</v>
      </c>
    </row>
    <row r="411" spans="1:10" hidden="1" x14ac:dyDescent="0.15">
      <c r="A411" s="19" t="s">
        <v>113</v>
      </c>
      <c r="B411" s="18">
        <v>1289.7</v>
      </c>
      <c r="C411" s="9" t="s">
        <v>131</v>
      </c>
      <c r="D411" s="6" t="s">
        <v>47</v>
      </c>
      <c r="E411" s="11">
        <f t="shared" si="38"/>
        <v>0</v>
      </c>
      <c r="G411" s="10">
        <v>0</v>
      </c>
      <c r="H411" s="11">
        <f t="shared" si="39"/>
        <v>0</v>
      </c>
    </row>
    <row r="412" spans="1:10" hidden="1" x14ac:dyDescent="0.15">
      <c r="A412" s="19" t="s">
        <v>113</v>
      </c>
      <c r="B412" s="18">
        <v>1289.7</v>
      </c>
      <c r="C412" s="9" t="s">
        <v>132</v>
      </c>
      <c r="D412" s="6" t="s">
        <v>25</v>
      </c>
      <c r="E412" s="11">
        <f t="shared" si="38"/>
        <v>0</v>
      </c>
      <c r="G412" s="10">
        <v>0</v>
      </c>
      <c r="H412" s="11">
        <f t="shared" si="39"/>
        <v>0</v>
      </c>
    </row>
    <row r="413" spans="1:10" hidden="1" x14ac:dyDescent="0.15">
      <c r="A413" s="19" t="s">
        <v>113</v>
      </c>
      <c r="B413" s="18">
        <v>1289.7</v>
      </c>
      <c r="C413" s="9" t="s">
        <v>133</v>
      </c>
      <c r="D413" s="6" t="s">
        <v>27</v>
      </c>
      <c r="E413" s="26">
        <v>0.02</v>
      </c>
      <c r="G413" s="10">
        <f>B413*E413</f>
        <v>25.794</v>
      </c>
      <c r="H413" s="11">
        <f t="shared" si="39"/>
        <v>309.52800000000002</v>
      </c>
    </row>
    <row r="414" spans="1:10" hidden="1" x14ac:dyDescent="0.15">
      <c r="A414" s="19" t="s">
        <v>113</v>
      </c>
      <c r="B414" s="18">
        <v>1289.7</v>
      </c>
      <c r="C414" s="9" t="s">
        <v>134</v>
      </c>
      <c r="D414" s="6" t="s">
        <v>29</v>
      </c>
      <c r="E414" s="26">
        <v>0.02</v>
      </c>
      <c r="G414" s="10">
        <f>B414*E414</f>
        <v>25.794</v>
      </c>
      <c r="H414" s="11">
        <f t="shared" si="39"/>
        <v>309.52800000000002</v>
      </c>
    </row>
    <row r="415" spans="1:10" hidden="1" x14ac:dyDescent="0.15">
      <c r="A415" s="19" t="s">
        <v>113</v>
      </c>
      <c r="B415" s="18">
        <v>1289.7</v>
      </c>
      <c r="C415" s="9" t="s">
        <v>135</v>
      </c>
      <c r="D415" s="6" t="s">
        <v>142</v>
      </c>
      <c r="E415" s="11">
        <f t="shared" si="38"/>
        <v>0</v>
      </c>
      <c r="G415" s="10">
        <v>0</v>
      </c>
      <c r="H415" s="11">
        <f t="shared" si="39"/>
        <v>0</v>
      </c>
    </row>
    <row r="416" spans="1:10" hidden="1" x14ac:dyDescent="0.15">
      <c r="A416" s="19" t="s">
        <v>113</v>
      </c>
      <c r="B416" s="18">
        <v>1289.7</v>
      </c>
      <c r="C416" s="9" t="s">
        <v>136</v>
      </c>
      <c r="D416" s="6" t="s">
        <v>143</v>
      </c>
      <c r="E416" s="11">
        <f t="shared" si="38"/>
        <v>0.1007986353415523</v>
      </c>
      <c r="G416" s="16">
        <v>130</v>
      </c>
      <c r="H416" s="11">
        <f t="shared" si="39"/>
        <v>1560</v>
      </c>
    </row>
    <row r="417" spans="1:10" hidden="1" x14ac:dyDescent="0.15">
      <c r="A417" s="19" t="s">
        <v>113</v>
      </c>
      <c r="B417" s="18">
        <v>1289.7</v>
      </c>
      <c r="C417" s="9" t="s">
        <v>137</v>
      </c>
      <c r="D417" s="6" t="s">
        <v>37</v>
      </c>
      <c r="E417" s="11">
        <f t="shared" si="38"/>
        <v>0</v>
      </c>
      <c r="G417" s="10">
        <v>0</v>
      </c>
      <c r="H417" s="11">
        <f t="shared" si="39"/>
        <v>0</v>
      </c>
    </row>
    <row r="418" spans="1:10" hidden="1" x14ac:dyDescent="0.15">
      <c r="A418" s="19" t="s">
        <v>113</v>
      </c>
      <c r="B418" s="18">
        <v>1289.7</v>
      </c>
      <c r="C418" s="9" t="s">
        <v>138</v>
      </c>
      <c r="D418" s="6" t="s">
        <v>39</v>
      </c>
      <c r="E418" s="11">
        <f t="shared" si="38"/>
        <v>0</v>
      </c>
      <c r="G418" s="10">
        <v>0</v>
      </c>
      <c r="H418" s="11">
        <f t="shared" si="39"/>
        <v>0</v>
      </c>
    </row>
    <row r="419" spans="1:10" hidden="1" x14ac:dyDescent="0.15">
      <c r="A419" s="19" t="s">
        <v>113</v>
      </c>
      <c r="B419" s="18">
        <v>1289.7</v>
      </c>
      <c r="C419" s="6" t="s">
        <v>139</v>
      </c>
      <c r="D419" s="6" t="s">
        <v>141</v>
      </c>
      <c r="E419" s="11">
        <f t="shared" si="38"/>
        <v>0</v>
      </c>
      <c r="G419" s="10">
        <v>0</v>
      </c>
      <c r="H419" s="11">
        <f t="shared" si="39"/>
        <v>0</v>
      </c>
    </row>
    <row r="420" spans="1:10" hidden="1" x14ac:dyDescent="0.15">
      <c r="A420" s="19" t="s">
        <v>113</v>
      </c>
      <c r="B420" s="18">
        <v>1289.7</v>
      </c>
      <c r="C420" s="6" t="s">
        <v>140</v>
      </c>
      <c r="D420" s="6" t="s">
        <v>80</v>
      </c>
      <c r="E420" s="46">
        <v>2.1999999999999999E-2</v>
      </c>
      <c r="G420" s="14">
        <f>E420*B420</f>
        <v>28.3734</v>
      </c>
      <c r="H420" s="11">
        <f t="shared" si="39"/>
        <v>340.48079999999999</v>
      </c>
    </row>
    <row r="421" spans="1:10" x14ac:dyDescent="0.15">
      <c r="A421" s="20" t="s">
        <v>113</v>
      </c>
      <c r="B421" s="21">
        <v>1289.7</v>
      </c>
      <c r="C421" s="23" t="s">
        <v>51</v>
      </c>
      <c r="D421" s="23" t="s">
        <v>52</v>
      </c>
      <c r="E421" s="10">
        <f>G421/B421</f>
        <v>5.0050399317670774E-2</v>
      </c>
      <c r="G421" s="10">
        <v>64.55</v>
      </c>
      <c r="H421" s="11">
        <f>G421*12</f>
        <v>774.59999999999991</v>
      </c>
    </row>
    <row r="422" spans="1:10" hidden="1" x14ac:dyDescent="0.15">
      <c r="A422" s="19" t="s">
        <v>114</v>
      </c>
      <c r="B422" s="18">
        <v>223.7</v>
      </c>
      <c r="C422" s="5" t="s">
        <v>5</v>
      </c>
      <c r="D422" s="5" t="s">
        <v>6</v>
      </c>
      <c r="E422" s="16">
        <f>G422/B422</f>
        <v>0.36006705409029949</v>
      </c>
      <c r="F422" s="15"/>
      <c r="G422" s="17">
        <f>SUM(G423:G426)</f>
        <v>80.546999999999997</v>
      </c>
      <c r="H422" s="17">
        <f>G422*12</f>
        <v>966.56399999999996</v>
      </c>
      <c r="I422" s="15"/>
      <c r="J422" s="15"/>
    </row>
    <row r="423" spans="1:10" hidden="1" x14ac:dyDescent="0.15">
      <c r="A423" s="19" t="s">
        <v>114</v>
      </c>
      <c r="B423" s="18">
        <v>223.7</v>
      </c>
      <c r="C423" s="6" t="s">
        <v>123</v>
      </c>
      <c r="D423" s="6" t="s">
        <v>8</v>
      </c>
      <c r="E423" s="29">
        <v>0.31</v>
      </c>
      <c r="G423" s="13">
        <f>B423*E423</f>
        <v>69.346999999999994</v>
      </c>
      <c r="H423" s="11">
        <f>G423*12</f>
        <v>832.16399999999999</v>
      </c>
    </row>
    <row r="424" spans="1:10" hidden="1" x14ac:dyDescent="0.15">
      <c r="A424" s="19" t="s">
        <v>114</v>
      </c>
      <c r="B424" s="18">
        <v>223.7</v>
      </c>
      <c r="C424" s="6" t="s">
        <v>124</v>
      </c>
      <c r="D424" s="6" t="s">
        <v>45</v>
      </c>
      <c r="E424" s="10">
        <f t="shared" ref="E424:E440" si="40">G424/B424</f>
        <v>0</v>
      </c>
      <c r="G424" s="10">
        <v>0</v>
      </c>
      <c r="H424" s="11">
        <f t="shared" ref="H424:H441" si="41">G424*12</f>
        <v>0</v>
      </c>
    </row>
    <row r="425" spans="1:10" hidden="1" x14ac:dyDescent="0.15">
      <c r="A425" s="19" t="s">
        <v>114</v>
      </c>
      <c r="B425" s="18">
        <v>223.7</v>
      </c>
      <c r="C425" s="6" t="s">
        <v>125</v>
      </c>
      <c r="D425" s="6" t="s">
        <v>141</v>
      </c>
      <c r="E425" s="10">
        <f t="shared" si="40"/>
        <v>0</v>
      </c>
      <c r="G425" s="10">
        <v>0</v>
      </c>
      <c r="H425" s="11">
        <f t="shared" si="41"/>
        <v>0</v>
      </c>
    </row>
    <row r="426" spans="1:10" hidden="1" x14ac:dyDescent="0.15">
      <c r="A426" s="19" t="s">
        <v>114</v>
      </c>
      <c r="B426" s="18">
        <v>223.7</v>
      </c>
      <c r="C426" s="6" t="s">
        <v>126</v>
      </c>
      <c r="D426" s="6" t="s">
        <v>150</v>
      </c>
      <c r="E426" s="10"/>
      <c r="G426" s="10">
        <v>11.2</v>
      </c>
      <c r="H426" s="11">
        <f t="shared" si="41"/>
        <v>134.39999999999998</v>
      </c>
    </row>
    <row r="427" spans="1:10" hidden="1" x14ac:dyDescent="0.15">
      <c r="A427" s="19" t="s">
        <v>114</v>
      </c>
      <c r="B427" s="18">
        <v>223.7</v>
      </c>
      <c r="C427" s="5" t="s">
        <v>16</v>
      </c>
      <c r="D427" s="5" t="s">
        <v>17</v>
      </c>
      <c r="E427" s="28">
        <f t="shared" si="40"/>
        <v>0.30610818059901657</v>
      </c>
      <c r="F427" s="15"/>
      <c r="G427" s="16">
        <f>G428+G440+G441</f>
        <v>68.476399999999998</v>
      </c>
      <c r="H427" s="17">
        <f t="shared" si="41"/>
        <v>821.71679999999992</v>
      </c>
      <c r="I427" s="15"/>
      <c r="J427" s="17">
        <f>G423-G427</f>
        <v>0.87059999999999604</v>
      </c>
    </row>
    <row r="428" spans="1:10" hidden="1" x14ac:dyDescent="0.15">
      <c r="A428" s="19" t="s">
        <v>114</v>
      </c>
      <c r="B428" s="18">
        <v>223.7</v>
      </c>
      <c r="C428" s="6" t="s">
        <v>127</v>
      </c>
      <c r="D428" s="6" t="s">
        <v>18</v>
      </c>
      <c r="E428" s="11">
        <f t="shared" si="40"/>
        <v>0.28410818059901655</v>
      </c>
      <c r="G428" s="14">
        <f>SUM(G429:G437)</f>
        <v>63.555</v>
      </c>
      <c r="H428" s="11">
        <f t="shared" si="41"/>
        <v>762.66</v>
      </c>
    </row>
    <row r="429" spans="1:10" hidden="1" x14ac:dyDescent="0.15">
      <c r="A429" s="19" t="s">
        <v>114</v>
      </c>
      <c r="B429" s="18">
        <v>223.7</v>
      </c>
      <c r="C429" s="9" t="s">
        <v>128</v>
      </c>
      <c r="D429" s="6" t="s">
        <v>19</v>
      </c>
      <c r="E429" s="48">
        <f t="shared" si="40"/>
        <v>0</v>
      </c>
      <c r="G429" s="10">
        <v>0</v>
      </c>
      <c r="H429" s="11">
        <f t="shared" si="41"/>
        <v>0</v>
      </c>
    </row>
    <row r="430" spans="1:10" hidden="1" x14ac:dyDescent="0.15">
      <c r="A430" s="19" t="s">
        <v>114</v>
      </c>
      <c r="B430" s="18">
        <v>223.7</v>
      </c>
      <c r="C430" s="9" t="s">
        <v>129</v>
      </c>
      <c r="D430" s="6" t="s">
        <v>20</v>
      </c>
      <c r="E430" s="26">
        <v>0.02</v>
      </c>
      <c r="G430" s="10">
        <f>B430*E430</f>
        <v>4.4740000000000002</v>
      </c>
      <c r="H430" s="11">
        <f t="shared" si="41"/>
        <v>53.688000000000002</v>
      </c>
    </row>
    <row r="431" spans="1:10" hidden="1" x14ac:dyDescent="0.15">
      <c r="A431" s="19" t="s">
        <v>114</v>
      </c>
      <c r="B431" s="18">
        <v>223.7</v>
      </c>
      <c r="C431" s="9" t="s">
        <v>130</v>
      </c>
      <c r="D431" s="6" t="s">
        <v>22</v>
      </c>
      <c r="E431" s="26">
        <v>0.09</v>
      </c>
      <c r="G431" s="10">
        <f>E431*B431</f>
        <v>20.132999999999999</v>
      </c>
      <c r="H431" s="11">
        <f t="shared" si="41"/>
        <v>241.596</v>
      </c>
    </row>
    <row r="432" spans="1:10" hidden="1" x14ac:dyDescent="0.15">
      <c r="A432" s="19" t="s">
        <v>114</v>
      </c>
      <c r="B432" s="18">
        <v>223.7</v>
      </c>
      <c r="C432" s="9" t="s">
        <v>131</v>
      </c>
      <c r="D432" s="6" t="s">
        <v>47</v>
      </c>
      <c r="E432" s="11">
        <f t="shared" si="40"/>
        <v>0</v>
      </c>
      <c r="G432" s="10">
        <v>0</v>
      </c>
      <c r="H432" s="11">
        <f t="shared" si="41"/>
        <v>0</v>
      </c>
    </row>
    <row r="433" spans="1:10" hidden="1" x14ac:dyDescent="0.15">
      <c r="A433" s="19" t="s">
        <v>114</v>
      </c>
      <c r="B433" s="18">
        <v>223.7</v>
      </c>
      <c r="C433" s="9" t="s">
        <v>132</v>
      </c>
      <c r="D433" s="6" t="s">
        <v>25</v>
      </c>
      <c r="E433" s="11">
        <f t="shared" si="40"/>
        <v>0</v>
      </c>
      <c r="G433" s="10">
        <v>0</v>
      </c>
      <c r="H433" s="11">
        <f t="shared" si="41"/>
        <v>0</v>
      </c>
    </row>
    <row r="434" spans="1:10" hidden="1" x14ac:dyDescent="0.15">
      <c r="A434" s="19" t="s">
        <v>114</v>
      </c>
      <c r="B434" s="18">
        <v>223.7</v>
      </c>
      <c r="C434" s="9" t="s">
        <v>133</v>
      </c>
      <c r="D434" s="6" t="s">
        <v>27</v>
      </c>
      <c r="E434" s="26">
        <v>0.02</v>
      </c>
      <c r="G434" s="10">
        <f>B434*E434</f>
        <v>4.4740000000000002</v>
      </c>
      <c r="H434" s="11">
        <f t="shared" si="41"/>
        <v>53.688000000000002</v>
      </c>
    </row>
    <row r="435" spans="1:10" hidden="1" x14ac:dyDescent="0.15">
      <c r="A435" s="19" t="s">
        <v>114</v>
      </c>
      <c r="B435" s="18">
        <v>223.7</v>
      </c>
      <c r="C435" s="9" t="s">
        <v>134</v>
      </c>
      <c r="D435" s="6" t="s">
        <v>29</v>
      </c>
      <c r="E435" s="26">
        <v>0.02</v>
      </c>
      <c r="G435" s="10">
        <f>B435*E435</f>
        <v>4.4740000000000002</v>
      </c>
      <c r="H435" s="11">
        <f t="shared" si="41"/>
        <v>53.688000000000002</v>
      </c>
    </row>
    <row r="436" spans="1:10" hidden="1" x14ac:dyDescent="0.15">
      <c r="A436" s="19" t="s">
        <v>114</v>
      </c>
      <c r="B436" s="18">
        <v>223.7</v>
      </c>
      <c r="C436" s="9" t="s">
        <v>135</v>
      </c>
      <c r="D436" s="6" t="s">
        <v>142</v>
      </c>
      <c r="E436" s="11">
        <f t="shared" si="40"/>
        <v>0</v>
      </c>
      <c r="G436" s="10">
        <v>0</v>
      </c>
      <c r="H436" s="11">
        <f t="shared" si="41"/>
        <v>0</v>
      </c>
    </row>
    <row r="437" spans="1:10" hidden="1" x14ac:dyDescent="0.15">
      <c r="A437" s="19" t="s">
        <v>114</v>
      </c>
      <c r="B437" s="18">
        <v>223.7</v>
      </c>
      <c r="C437" s="9" t="s">
        <v>136</v>
      </c>
      <c r="D437" s="6" t="s">
        <v>143</v>
      </c>
      <c r="E437" s="11">
        <f t="shared" si="40"/>
        <v>0.13410818059901655</v>
      </c>
      <c r="G437" s="16">
        <v>30</v>
      </c>
      <c r="H437" s="11">
        <f t="shared" si="41"/>
        <v>360</v>
      </c>
    </row>
    <row r="438" spans="1:10" hidden="1" x14ac:dyDescent="0.15">
      <c r="A438" s="19" t="s">
        <v>114</v>
      </c>
      <c r="B438" s="18">
        <v>223.7</v>
      </c>
      <c r="C438" s="9" t="s">
        <v>137</v>
      </c>
      <c r="D438" s="6" t="s">
        <v>37</v>
      </c>
      <c r="E438" s="11">
        <f t="shared" si="40"/>
        <v>0</v>
      </c>
      <c r="G438" s="10">
        <v>0</v>
      </c>
      <c r="H438" s="11">
        <f t="shared" si="41"/>
        <v>0</v>
      </c>
    </row>
    <row r="439" spans="1:10" hidden="1" x14ac:dyDescent="0.15">
      <c r="A439" s="19" t="s">
        <v>114</v>
      </c>
      <c r="B439" s="18">
        <v>223.7</v>
      </c>
      <c r="C439" s="9" t="s">
        <v>138</v>
      </c>
      <c r="D439" s="6" t="s">
        <v>39</v>
      </c>
      <c r="E439" s="11">
        <f t="shared" si="40"/>
        <v>0</v>
      </c>
      <c r="G439" s="10">
        <v>0</v>
      </c>
      <c r="H439" s="11">
        <f t="shared" si="41"/>
        <v>0</v>
      </c>
    </row>
    <row r="440" spans="1:10" hidden="1" x14ac:dyDescent="0.15">
      <c r="A440" s="19" t="s">
        <v>114</v>
      </c>
      <c r="B440" s="18">
        <v>223.7</v>
      </c>
      <c r="C440" s="6" t="s">
        <v>139</v>
      </c>
      <c r="D440" s="6" t="s">
        <v>141</v>
      </c>
      <c r="E440" s="11">
        <f t="shared" si="40"/>
        <v>0</v>
      </c>
      <c r="G440" s="10">
        <v>0</v>
      </c>
      <c r="H440" s="11">
        <f t="shared" si="41"/>
        <v>0</v>
      </c>
    </row>
    <row r="441" spans="1:10" hidden="1" x14ac:dyDescent="0.15">
      <c r="A441" s="19" t="s">
        <v>114</v>
      </c>
      <c r="B441" s="18">
        <v>223.7</v>
      </c>
      <c r="C441" s="6" t="s">
        <v>140</v>
      </c>
      <c r="D441" s="6" t="s">
        <v>80</v>
      </c>
      <c r="E441" s="46">
        <v>2.1999999999999999E-2</v>
      </c>
      <c r="G441" s="14">
        <f>E441*B441</f>
        <v>4.9213999999999993</v>
      </c>
      <c r="H441" s="11">
        <f t="shared" si="41"/>
        <v>59.056799999999996</v>
      </c>
    </row>
    <row r="442" spans="1:10" x14ac:dyDescent="0.15">
      <c r="A442" s="20" t="s">
        <v>114</v>
      </c>
      <c r="B442" s="21">
        <v>223.7</v>
      </c>
      <c r="C442" s="23" t="s">
        <v>51</v>
      </c>
      <c r="D442" s="23" t="s">
        <v>52</v>
      </c>
      <c r="E442" s="10">
        <f>G442/B442</f>
        <v>4.4970943227536885E-2</v>
      </c>
      <c r="G442" s="10">
        <v>10.06</v>
      </c>
      <c r="H442" s="11">
        <f>G442*12</f>
        <v>120.72</v>
      </c>
    </row>
    <row r="443" spans="1:10" hidden="1" x14ac:dyDescent="0.15">
      <c r="A443" s="19" t="s">
        <v>115</v>
      </c>
      <c r="B443" s="18">
        <v>118.6</v>
      </c>
      <c r="C443" s="5" t="s">
        <v>5</v>
      </c>
      <c r="D443" s="5" t="s">
        <v>6</v>
      </c>
      <c r="E443" s="16">
        <f>G443/B443</f>
        <v>0.34389544688026985</v>
      </c>
      <c r="F443" s="15"/>
      <c r="G443" s="17">
        <f>SUM(G444:G447)</f>
        <v>40.786000000000001</v>
      </c>
      <c r="H443" s="17">
        <f>G443*12</f>
        <v>489.43200000000002</v>
      </c>
      <c r="I443" s="15"/>
      <c r="J443" s="15"/>
    </row>
    <row r="444" spans="1:10" hidden="1" x14ac:dyDescent="0.15">
      <c r="A444" s="19" t="s">
        <v>115</v>
      </c>
      <c r="B444" s="18">
        <v>118.6</v>
      </c>
      <c r="C444" s="6" t="s">
        <v>123</v>
      </c>
      <c r="D444" s="6" t="s">
        <v>8</v>
      </c>
      <c r="E444" s="29">
        <v>0.31</v>
      </c>
      <c r="G444" s="13">
        <f>B444*E444</f>
        <v>36.765999999999998</v>
      </c>
      <c r="H444" s="11">
        <f>G444*12</f>
        <v>441.19200000000001</v>
      </c>
    </row>
    <row r="445" spans="1:10" hidden="1" x14ac:dyDescent="0.15">
      <c r="A445" s="19" t="s">
        <v>115</v>
      </c>
      <c r="B445" s="18">
        <v>118.6</v>
      </c>
      <c r="C445" s="6" t="s">
        <v>124</v>
      </c>
      <c r="D445" s="6" t="s">
        <v>45</v>
      </c>
      <c r="E445" s="10">
        <f t="shared" ref="E445:E461" si="42">G445/B445</f>
        <v>0</v>
      </c>
      <c r="G445" s="10">
        <v>0</v>
      </c>
      <c r="H445" s="11">
        <f t="shared" ref="H445:H462" si="43">G445*12</f>
        <v>0</v>
      </c>
    </row>
    <row r="446" spans="1:10" hidden="1" x14ac:dyDescent="0.15">
      <c r="A446" s="19" t="s">
        <v>115</v>
      </c>
      <c r="B446" s="18">
        <v>118.6</v>
      </c>
      <c r="C446" s="6" t="s">
        <v>125</v>
      </c>
      <c r="D446" s="6" t="s">
        <v>141</v>
      </c>
      <c r="E446" s="10">
        <f t="shared" si="42"/>
        <v>0</v>
      </c>
      <c r="G446" s="10">
        <v>0</v>
      </c>
      <c r="H446" s="11">
        <f t="shared" si="43"/>
        <v>0</v>
      </c>
    </row>
    <row r="447" spans="1:10" hidden="1" x14ac:dyDescent="0.15">
      <c r="A447" s="19" t="s">
        <v>115</v>
      </c>
      <c r="B447" s="18">
        <v>118.6</v>
      </c>
      <c r="C447" s="6" t="s">
        <v>126</v>
      </c>
      <c r="D447" s="6" t="s">
        <v>150</v>
      </c>
      <c r="E447" s="10"/>
      <c r="G447" s="10">
        <v>4.0199999999999996</v>
      </c>
      <c r="H447" s="11">
        <f t="shared" si="43"/>
        <v>48.239999999999995</v>
      </c>
    </row>
    <row r="448" spans="1:10" hidden="1" x14ac:dyDescent="0.15">
      <c r="A448" s="19" t="s">
        <v>115</v>
      </c>
      <c r="B448" s="18">
        <v>118.6</v>
      </c>
      <c r="C448" s="5" t="s">
        <v>16</v>
      </c>
      <c r="D448" s="5" t="s">
        <v>17</v>
      </c>
      <c r="E448" s="28">
        <f t="shared" si="42"/>
        <v>0.30690725126475549</v>
      </c>
      <c r="F448" s="15"/>
      <c r="G448" s="16">
        <f>G449+G461+G462</f>
        <v>36.3992</v>
      </c>
      <c r="H448" s="17">
        <f t="shared" si="43"/>
        <v>436.79039999999998</v>
      </c>
      <c r="I448" s="15"/>
      <c r="J448" s="17">
        <f>G444-G448</f>
        <v>0.36679999999999779</v>
      </c>
    </row>
    <row r="449" spans="1:10" hidden="1" x14ac:dyDescent="0.15">
      <c r="A449" s="19" t="s">
        <v>115</v>
      </c>
      <c r="B449" s="18">
        <v>118.6</v>
      </c>
      <c r="C449" s="6" t="s">
        <v>127</v>
      </c>
      <c r="D449" s="6" t="s">
        <v>18</v>
      </c>
      <c r="E449" s="11">
        <f t="shared" si="42"/>
        <v>0.28490725126475547</v>
      </c>
      <c r="G449" s="14">
        <f>SUM(G450:G458)</f>
        <v>33.79</v>
      </c>
      <c r="H449" s="11">
        <f t="shared" si="43"/>
        <v>405.48</v>
      </c>
    </row>
    <row r="450" spans="1:10" hidden="1" x14ac:dyDescent="0.15">
      <c r="A450" s="19" t="s">
        <v>115</v>
      </c>
      <c r="B450" s="18">
        <v>118.6</v>
      </c>
      <c r="C450" s="9" t="s">
        <v>128</v>
      </c>
      <c r="D450" s="6" t="s">
        <v>19</v>
      </c>
      <c r="E450" s="48">
        <f t="shared" si="42"/>
        <v>0</v>
      </c>
      <c r="G450" s="10">
        <v>0</v>
      </c>
      <c r="H450" s="11">
        <f t="shared" si="43"/>
        <v>0</v>
      </c>
    </row>
    <row r="451" spans="1:10" hidden="1" x14ac:dyDescent="0.15">
      <c r="A451" s="19" t="s">
        <v>115</v>
      </c>
      <c r="B451" s="18">
        <v>118.6</v>
      </c>
      <c r="C451" s="9" t="s">
        <v>129</v>
      </c>
      <c r="D451" s="6" t="s">
        <v>20</v>
      </c>
      <c r="E451" s="26">
        <v>0.02</v>
      </c>
      <c r="G451" s="10">
        <f>B451*E451</f>
        <v>2.3719999999999999</v>
      </c>
      <c r="H451" s="11">
        <f t="shared" si="43"/>
        <v>28.463999999999999</v>
      </c>
    </row>
    <row r="452" spans="1:10" hidden="1" x14ac:dyDescent="0.15">
      <c r="A452" s="19" t="s">
        <v>115</v>
      </c>
      <c r="B452" s="18">
        <v>118.6</v>
      </c>
      <c r="C452" s="9" t="s">
        <v>130</v>
      </c>
      <c r="D452" s="6" t="s">
        <v>22</v>
      </c>
      <c r="E452" s="26">
        <v>0.09</v>
      </c>
      <c r="G452" s="10">
        <f>E452*B452</f>
        <v>10.673999999999999</v>
      </c>
      <c r="H452" s="11">
        <f t="shared" si="43"/>
        <v>128.08799999999999</v>
      </c>
    </row>
    <row r="453" spans="1:10" hidden="1" x14ac:dyDescent="0.15">
      <c r="A453" s="19" t="s">
        <v>115</v>
      </c>
      <c r="B453" s="18">
        <v>118.6</v>
      </c>
      <c r="C453" s="9" t="s">
        <v>131</v>
      </c>
      <c r="D453" s="6" t="s">
        <v>47</v>
      </c>
      <c r="E453" s="11">
        <f t="shared" si="42"/>
        <v>0</v>
      </c>
      <c r="G453" s="10">
        <v>0</v>
      </c>
      <c r="H453" s="11">
        <f t="shared" si="43"/>
        <v>0</v>
      </c>
    </row>
    <row r="454" spans="1:10" hidden="1" x14ac:dyDescent="0.15">
      <c r="A454" s="19" t="s">
        <v>115</v>
      </c>
      <c r="B454" s="18">
        <v>118.6</v>
      </c>
      <c r="C454" s="9" t="s">
        <v>132</v>
      </c>
      <c r="D454" s="6" t="s">
        <v>25</v>
      </c>
      <c r="E454" s="11">
        <f t="shared" si="42"/>
        <v>0</v>
      </c>
      <c r="G454" s="10">
        <v>0</v>
      </c>
      <c r="H454" s="11">
        <f t="shared" si="43"/>
        <v>0</v>
      </c>
    </row>
    <row r="455" spans="1:10" hidden="1" x14ac:dyDescent="0.15">
      <c r="A455" s="19" t="s">
        <v>115</v>
      </c>
      <c r="B455" s="18">
        <v>118.6</v>
      </c>
      <c r="C455" s="9" t="s">
        <v>133</v>
      </c>
      <c r="D455" s="6" t="s">
        <v>27</v>
      </c>
      <c r="E455" s="26">
        <v>0.02</v>
      </c>
      <c r="G455" s="10">
        <f>B455*E455</f>
        <v>2.3719999999999999</v>
      </c>
      <c r="H455" s="11">
        <f t="shared" si="43"/>
        <v>28.463999999999999</v>
      </c>
    </row>
    <row r="456" spans="1:10" hidden="1" x14ac:dyDescent="0.15">
      <c r="A456" s="19" t="s">
        <v>115</v>
      </c>
      <c r="B456" s="18">
        <v>118.6</v>
      </c>
      <c r="C456" s="9" t="s">
        <v>134</v>
      </c>
      <c r="D456" s="6" t="s">
        <v>29</v>
      </c>
      <c r="E456" s="26">
        <v>0.02</v>
      </c>
      <c r="G456" s="10">
        <f>B456*E456</f>
        <v>2.3719999999999999</v>
      </c>
      <c r="H456" s="11">
        <f t="shared" si="43"/>
        <v>28.463999999999999</v>
      </c>
    </row>
    <row r="457" spans="1:10" hidden="1" x14ac:dyDescent="0.15">
      <c r="A457" s="19" t="s">
        <v>115</v>
      </c>
      <c r="B457" s="18">
        <v>118.6</v>
      </c>
      <c r="C457" s="9" t="s">
        <v>135</v>
      </c>
      <c r="D457" s="6" t="s">
        <v>142</v>
      </c>
      <c r="E457" s="11">
        <f t="shared" si="42"/>
        <v>0</v>
      </c>
      <c r="G457" s="10">
        <v>0</v>
      </c>
      <c r="H457" s="11">
        <f t="shared" si="43"/>
        <v>0</v>
      </c>
    </row>
    <row r="458" spans="1:10" hidden="1" x14ac:dyDescent="0.15">
      <c r="A458" s="19" t="s">
        <v>115</v>
      </c>
      <c r="B458" s="18">
        <v>118.6</v>
      </c>
      <c r="C458" s="9" t="s">
        <v>136</v>
      </c>
      <c r="D458" s="6" t="s">
        <v>143</v>
      </c>
      <c r="E458" s="11">
        <f t="shared" si="42"/>
        <v>0.13490725126475547</v>
      </c>
      <c r="G458" s="16">
        <v>16</v>
      </c>
      <c r="H458" s="11">
        <f t="shared" si="43"/>
        <v>192</v>
      </c>
    </row>
    <row r="459" spans="1:10" hidden="1" x14ac:dyDescent="0.15">
      <c r="A459" s="19" t="s">
        <v>115</v>
      </c>
      <c r="B459" s="18">
        <v>118.6</v>
      </c>
      <c r="C459" s="9" t="s">
        <v>137</v>
      </c>
      <c r="D459" s="6" t="s">
        <v>37</v>
      </c>
      <c r="E459" s="11">
        <f t="shared" si="42"/>
        <v>0</v>
      </c>
      <c r="G459" s="10">
        <v>0</v>
      </c>
      <c r="H459" s="11">
        <f t="shared" si="43"/>
        <v>0</v>
      </c>
    </row>
    <row r="460" spans="1:10" hidden="1" x14ac:dyDescent="0.15">
      <c r="A460" s="19" t="s">
        <v>115</v>
      </c>
      <c r="B460" s="18">
        <v>118.6</v>
      </c>
      <c r="C460" s="9" t="s">
        <v>138</v>
      </c>
      <c r="D460" s="6" t="s">
        <v>39</v>
      </c>
      <c r="E460" s="11">
        <f t="shared" si="42"/>
        <v>0</v>
      </c>
      <c r="G460" s="10">
        <v>0</v>
      </c>
      <c r="H460" s="11">
        <f t="shared" si="43"/>
        <v>0</v>
      </c>
    </row>
    <row r="461" spans="1:10" hidden="1" x14ac:dyDescent="0.15">
      <c r="A461" s="19" t="s">
        <v>115</v>
      </c>
      <c r="B461" s="18">
        <v>118.6</v>
      </c>
      <c r="C461" s="6" t="s">
        <v>139</v>
      </c>
      <c r="D461" s="6" t="s">
        <v>141</v>
      </c>
      <c r="E461" s="11">
        <f t="shared" si="42"/>
        <v>0</v>
      </c>
      <c r="G461" s="10">
        <v>0</v>
      </c>
      <c r="H461" s="11">
        <f t="shared" si="43"/>
        <v>0</v>
      </c>
    </row>
    <row r="462" spans="1:10" hidden="1" x14ac:dyDescent="0.15">
      <c r="A462" s="19" t="s">
        <v>115</v>
      </c>
      <c r="B462" s="18">
        <v>118.6</v>
      </c>
      <c r="C462" s="6" t="s">
        <v>140</v>
      </c>
      <c r="D462" s="6" t="s">
        <v>80</v>
      </c>
      <c r="E462" s="46">
        <v>2.1999999999999999E-2</v>
      </c>
      <c r="G462" s="14">
        <f>E462*B462</f>
        <v>2.6091999999999995</v>
      </c>
      <c r="H462" s="11">
        <f t="shared" si="43"/>
        <v>31.310399999999994</v>
      </c>
    </row>
    <row r="463" spans="1:10" x14ac:dyDescent="0.15">
      <c r="A463" s="20" t="s">
        <v>115</v>
      </c>
      <c r="B463" s="21">
        <v>118.6</v>
      </c>
      <c r="C463" s="23" t="s">
        <v>51</v>
      </c>
      <c r="D463" s="23" t="s">
        <v>52</v>
      </c>
      <c r="E463" s="10">
        <f>G463/B463</f>
        <v>5.3035413153457001E-2</v>
      </c>
      <c r="G463" s="10">
        <v>6.29</v>
      </c>
      <c r="H463" s="11">
        <f>G463*12</f>
        <v>75.48</v>
      </c>
    </row>
    <row r="464" spans="1:10" hidden="1" x14ac:dyDescent="0.15">
      <c r="A464" s="19" t="s">
        <v>88</v>
      </c>
      <c r="B464" s="18">
        <v>1620.4</v>
      </c>
      <c r="C464" s="5" t="s">
        <v>5</v>
      </c>
      <c r="D464" s="5" t="s">
        <v>6</v>
      </c>
      <c r="E464" s="16">
        <f>G464/B464</f>
        <v>0.35267588249814857</v>
      </c>
      <c r="F464" s="15"/>
      <c r="G464" s="17">
        <f>SUM(G465:G468)</f>
        <v>571.476</v>
      </c>
      <c r="H464" s="17">
        <f>G464*12</f>
        <v>6857.7119999999995</v>
      </c>
      <c r="I464" s="15"/>
      <c r="J464" s="15"/>
    </row>
    <row r="465" spans="1:10" hidden="1" x14ac:dyDescent="0.15">
      <c r="A465" s="19" t="s">
        <v>88</v>
      </c>
      <c r="B465" s="18">
        <v>1620.4</v>
      </c>
      <c r="C465" s="6" t="s">
        <v>123</v>
      </c>
      <c r="D465" s="6" t="s">
        <v>8</v>
      </c>
      <c r="E465" s="29">
        <v>0.34</v>
      </c>
      <c r="G465" s="13">
        <f>B465*E465</f>
        <v>550.93600000000004</v>
      </c>
      <c r="H465" s="11">
        <f>G465*12</f>
        <v>6611.232</v>
      </c>
    </row>
    <row r="466" spans="1:10" hidden="1" x14ac:dyDescent="0.15">
      <c r="A466" s="19" t="s">
        <v>88</v>
      </c>
      <c r="B466" s="18">
        <v>1620.4</v>
      </c>
      <c r="C466" s="6" t="s">
        <v>124</v>
      </c>
      <c r="D466" s="6" t="s">
        <v>45</v>
      </c>
      <c r="E466" s="10">
        <f t="shared" ref="E466:E482" si="44">G466/B466</f>
        <v>0</v>
      </c>
      <c r="G466" s="10">
        <v>0</v>
      </c>
      <c r="H466" s="11">
        <f t="shared" ref="H466:H483" si="45">G466*12</f>
        <v>0</v>
      </c>
    </row>
    <row r="467" spans="1:10" hidden="1" x14ac:dyDescent="0.15">
      <c r="A467" s="19" t="s">
        <v>88</v>
      </c>
      <c r="B467" s="18">
        <v>1620.4</v>
      </c>
      <c r="C467" s="6" t="s">
        <v>125</v>
      </c>
      <c r="D467" s="6" t="s">
        <v>141</v>
      </c>
      <c r="E467" s="10">
        <f t="shared" si="44"/>
        <v>0</v>
      </c>
      <c r="G467" s="10">
        <v>0</v>
      </c>
      <c r="H467" s="11">
        <f t="shared" si="45"/>
        <v>0</v>
      </c>
    </row>
    <row r="468" spans="1:10" hidden="1" x14ac:dyDescent="0.15">
      <c r="A468" s="19" t="s">
        <v>88</v>
      </c>
      <c r="B468" s="18">
        <v>1620.4</v>
      </c>
      <c r="C468" s="6" t="s">
        <v>126</v>
      </c>
      <c r="D468" s="6" t="s">
        <v>150</v>
      </c>
      <c r="E468" s="10"/>
      <c r="G468" s="10">
        <v>20.54</v>
      </c>
      <c r="H468" s="11">
        <f t="shared" si="45"/>
        <v>246.48</v>
      </c>
    </row>
    <row r="469" spans="1:10" hidden="1" x14ac:dyDescent="0.15">
      <c r="A469" s="19" t="s">
        <v>88</v>
      </c>
      <c r="B469" s="18">
        <v>1620.4</v>
      </c>
      <c r="C469" s="5" t="s">
        <v>16</v>
      </c>
      <c r="D469" s="5" t="s">
        <v>17</v>
      </c>
      <c r="E469" s="28">
        <f t="shared" si="44"/>
        <v>0.33862552456183664</v>
      </c>
      <c r="F469" s="15"/>
      <c r="G469" s="16">
        <f>G470+G482+G483</f>
        <v>548.70880000000011</v>
      </c>
      <c r="H469" s="17">
        <f t="shared" si="45"/>
        <v>6584.5056000000013</v>
      </c>
      <c r="I469" s="15"/>
      <c r="J469" s="17">
        <f>G465-G469</f>
        <v>2.2271999999999252</v>
      </c>
    </row>
    <row r="470" spans="1:10" hidden="1" x14ac:dyDescent="0.15">
      <c r="A470" s="19" t="s">
        <v>88</v>
      </c>
      <c r="B470" s="18">
        <v>1620.4</v>
      </c>
      <c r="C470" s="6" t="s">
        <v>127</v>
      </c>
      <c r="D470" s="6" t="s">
        <v>18</v>
      </c>
      <c r="E470" s="11">
        <f t="shared" si="44"/>
        <v>0.31662552456183662</v>
      </c>
      <c r="G470" s="14">
        <f>SUM(G471:G479)</f>
        <v>513.06000000000006</v>
      </c>
      <c r="H470" s="11">
        <f t="shared" si="45"/>
        <v>6156.7200000000012</v>
      </c>
    </row>
    <row r="471" spans="1:10" hidden="1" x14ac:dyDescent="0.15">
      <c r="A471" s="19" t="s">
        <v>88</v>
      </c>
      <c r="B471" s="18">
        <v>1620.4</v>
      </c>
      <c r="C471" s="9" t="s">
        <v>128</v>
      </c>
      <c r="D471" s="6" t="s">
        <v>19</v>
      </c>
      <c r="E471" s="48">
        <f t="shared" si="44"/>
        <v>0.10491236731671191</v>
      </c>
      <c r="G471" s="10">
        <v>170</v>
      </c>
      <c r="H471" s="11">
        <f t="shared" si="45"/>
        <v>2040</v>
      </c>
    </row>
    <row r="472" spans="1:10" hidden="1" x14ac:dyDescent="0.15">
      <c r="A472" s="19" t="s">
        <v>88</v>
      </c>
      <c r="B472" s="18">
        <v>1620.4</v>
      </c>
      <c r="C472" s="9" t="s">
        <v>129</v>
      </c>
      <c r="D472" s="6" t="s">
        <v>20</v>
      </c>
      <c r="E472" s="26">
        <v>0.02</v>
      </c>
      <c r="G472" s="10">
        <f>B472*E472</f>
        <v>32.408000000000001</v>
      </c>
      <c r="H472" s="11">
        <f t="shared" si="45"/>
        <v>388.89600000000002</v>
      </c>
    </row>
    <row r="473" spans="1:10" hidden="1" x14ac:dyDescent="0.15">
      <c r="A473" s="19" t="s">
        <v>88</v>
      </c>
      <c r="B473" s="18">
        <v>1620.4</v>
      </c>
      <c r="C473" s="9" t="s">
        <v>130</v>
      </c>
      <c r="D473" s="6" t="s">
        <v>22</v>
      </c>
      <c r="E473" s="26">
        <v>0.09</v>
      </c>
      <c r="G473" s="10">
        <f>E473*B473</f>
        <v>145.83600000000001</v>
      </c>
      <c r="H473" s="11">
        <f t="shared" si="45"/>
        <v>1750.0320000000002</v>
      </c>
    </row>
    <row r="474" spans="1:10" hidden="1" x14ac:dyDescent="0.15">
      <c r="A474" s="19" t="s">
        <v>88</v>
      </c>
      <c r="B474" s="18">
        <v>1620.4</v>
      </c>
      <c r="C474" s="9" t="s">
        <v>131</v>
      </c>
      <c r="D474" s="6" t="s">
        <v>47</v>
      </c>
      <c r="E474" s="11">
        <f t="shared" si="44"/>
        <v>0</v>
      </c>
      <c r="G474" s="10">
        <v>0</v>
      </c>
      <c r="H474" s="11">
        <f t="shared" si="45"/>
        <v>0</v>
      </c>
    </row>
    <row r="475" spans="1:10" hidden="1" x14ac:dyDescent="0.15">
      <c r="A475" s="19" t="s">
        <v>88</v>
      </c>
      <c r="B475" s="18">
        <v>1620.4</v>
      </c>
      <c r="C475" s="9" t="s">
        <v>132</v>
      </c>
      <c r="D475" s="6" t="s">
        <v>25</v>
      </c>
      <c r="E475" s="11">
        <f t="shared" si="44"/>
        <v>0</v>
      </c>
      <c r="G475" s="10">
        <v>0</v>
      </c>
      <c r="H475" s="11">
        <f t="shared" si="45"/>
        <v>0</v>
      </c>
    </row>
    <row r="476" spans="1:10" hidden="1" x14ac:dyDescent="0.15">
      <c r="A476" s="19" t="s">
        <v>88</v>
      </c>
      <c r="B476" s="18">
        <v>1620.4</v>
      </c>
      <c r="C476" s="9" t="s">
        <v>133</v>
      </c>
      <c r="D476" s="6" t="s">
        <v>27</v>
      </c>
      <c r="E476" s="26">
        <v>0.02</v>
      </c>
      <c r="G476" s="10">
        <f>B476*E476</f>
        <v>32.408000000000001</v>
      </c>
      <c r="H476" s="11">
        <f t="shared" si="45"/>
        <v>388.89600000000002</v>
      </c>
    </row>
    <row r="477" spans="1:10" hidden="1" x14ac:dyDescent="0.15">
      <c r="A477" s="19" t="s">
        <v>88</v>
      </c>
      <c r="B477" s="18">
        <v>1620.4</v>
      </c>
      <c r="C477" s="9" t="s">
        <v>134</v>
      </c>
      <c r="D477" s="6" t="s">
        <v>29</v>
      </c>
      <c r="E477" s="26">
        <v>0.02</v>
      </c>
      <c r="G477" s="10">
        <f>B477*E477</f>
        <v>32.408000000000001</v>
      </c>
      <c r="H477" s="11">
        <f t="shared" si="45"/>
        <v>388.89600000000002</v>
      </c>
    </row>
    <row r="478" spans="1:10" hidden="1" x14ac:dyDescent="0.15">
      <c r="A478" s="19" t="s">
        <v>88</v>
      </c>
      <c r="B478" s="18">
        <v>1620.4</v>
      </c>
      <c r="C478" s="9" t="s">
        <v>135</v>
      </c>
      <c r="D478" s="6" t="s">
        <v>142</v>
      </c>
      <c r="E478" s="11">
        <f t="shared" si="44"/>
        <v>0</v>
      </c>
      <c r="G478" s="10">
        <v>0</v>
      </c>
      <c r="H478" s="11">
        <f t="shared" si="45"/>
        <v>0</v>
      </c>
    </row>
    <row r="479" spans="1:10" hidden="1" x14ac:dyDescent="0.15">
      <c r="A479" s="19" t="s">
        <v>88</v>
      </c>
      <c r="B479" s="18">
        <v>1620.4</v>
      </c>
      <c r="C479" s="9" t="s">
        <v>136</v>
      </c>
      <c r="D479" s="6" t="s">
        <v>143</v>
      </c>
      <c r="E479" s="11">
        <f t="shared" si="44"/>
        <v>6.1713157245124654E-2</v>
      </c>
      <c r="G479" s="16">
        <v>100</v>
      </c>
      <c r="H479" s="11">
        <f t="shared" si="45"/>
        <v>1200</v>
      </c>
    </row>
    <row r="480" spans="1:10" hidden="1" x14ac:dyDescent="0.15">
      <c r="A480" s="19" t="s">
        <v>88</v>
      </c>
      <c r="B480" s="18">
        <v>1620.4</v>
      </c>
      <c r="C480" s="9" t="s">
        <v>137</v>
      </c>
      <c r="D480" s="6" t="s">
        <v>37</v>
      </c>
      <c r="E480" s="11">
        <f t="shared" si="44"/>
        <v>0</v>
      </c>
      <c r="G480" s="10">
        <v>0</v>
      </c>
      <c r="H480" s="11">
        <f t="shared" si="45"/>
        <v>0</v>
      </c>
    </row>
    <row r="481" spans="1:10" hidden="1" x14ac:dyDescent="0.15">
      <c r="A481" s="19" t="s">
        <v>88</v>
      </c>
      <c r="B481" s="18">
        <v>1620.4</v>
      </c>
      <c r="C481" s="9" t="s">
        <v>138</v>
      </c>
      <c r="D481" s="6" t="s">
        <v>39</v>
      </c>
      <c r="E481" s="11">
        <f t="shared" si="44"/>
        <v>0</v>
      </c>
      <c r="G481" s="10">
        <v>0</v>
      </c>
      <c r="H481" s="11">
        <f t="shared" si="45"/>
        <v>0</v>
      </c>
    </row>
    <row r="482" spans="1:10" hidden="1" x14ac:dyDescent="0.15">
      <c r="A482" s="19" t="s">
        <v>88</v>
      </c>
      <c r="B482" s="18">
        <v>1620.4</v>
      </c>
      <c r="C482" s="6" t="s">
        <v>139</v>
      </c>
      <c r="D482" s="6" t="s">
        <v>141</v>
      </c>
      <c r="E482" s="11">
        <f t="shared" si="44"/>
        <v>0</v>
      </c>
      <c r="G482" s="10">
        <v>0</v>
      </c>
      <c r="H482" s="11">
        <f t="shared" si="45"/>
        <v>0</v>
      </c>
    </row>
    <row r="483" spans="1:10" hidden="1" x14ac:dyDescent="0.15">
      <c r="A483" s="19" t="s">
        <v>88</v>
      </c>
      <c r="B483" s="18">
        <v>1620.4</v>
      </c>
      <c r="C483" s="6" t="s">
        <v>140</v>
      </c>
      <c r="D483" s="6" t="s">
        <v>80</v>
      </c>
      <c r="E483" s="46">
        <v>2.1999999999999999E-2</v>
      </c>
      <c r="G483" s="14">
        <f>E483*B483</f>
        <v>35.648800000000001</v>
      </c>
      <c r="H483" s="11">
        <f t="shared" si="45"/>
        <v>427.78560000000004</v>
      </c>
    </row>
    <row r="484" spans="1:10" x14ac:dyDescent="0.15">
      <c r="A484" s="20" t="s">
        <v>88</v>
      </c>
      <c r="B484" s="21">
        <v>1620.4</v>
      </c>
      <c r="C484" s="23" t="s">
        <v>51</v>
      </c>
      <c r="D484" s="23" t="s">
        <v>52</v>
      </c>
      <c r="E484" s="10">
        <f>G484/B484</f>
        <v>4.704393976795853E-2</v>
      </c>
      <c r="G484" s="10">
        <v>76.23</v>
      </c>
      <c r="H484" s="11">
        <f>G484*12</f>
        <v>914.76</v>
      </c>
    </row>
    <row r="485" spans="1:10" hidden="1" x14ac:dyDescent="0.15">
      <c r="A485" s="19" t="s">
        <v>89</v>
      </c>
      <c r="B485" s="18">
        <v>2297.9</v>
      </c>
      <c r="C485" s="5" t="s">
        <v>5</v>
      </c>
      <c r="D485" s="5" t="s">
        <v>6</v>
      </c>
      <c r="E485" s="16">
        <f>G485/B485</f>
        <v>0.34952173723834806</v>
      </c>
      <c r="F485" s="15"/>
      <c r="G485" s="17">
        <f>SUM(G486:G489)</f>
        <v>803.16600000000005</v>
      </c>
      <c r="H485" s="17">
        <f>G485*12</f>
        <v>9637.9920000000002</v>
      </c>
      <c r="I485" s="15"/>
      <c r="J485" s="15"/>
    </row>
    <row r="486" spans="1:10" hidden="1" x14ac:dyDescent="0.15">
      <c r="A486" s="19" t="s">
        <v>89</v>
      </c>
      <c r="B486" s="18">
        <v>2297.9</v>
      </c>
      <c r="C486" s="6" t="s">
        <v>123</v>
      </c>
      <c r="D486" s="6" t="s">
        <v>8</v>
      </c>
      <c r="E486" s="29">
        <v>0.34</v>
      </c>
      <c r="G486" s="13">
        <f>B486*E486</f>
        <v>781.28600000000006</v>
      </c>
      <c r="H486" s="11">
        <f>G486*12</f>
        <v>9375.4320000000007</v>
      </c>
    </row>
    <row r="487" spans="1:10" hidden="1" x14ac:dyDescent="0.15">
      <c r="A487" s="19" t="s">
        <v>89</v>
      </c>
      <c r="B487" s="18">
        <v>2297.9</v>
      </c>
      <c r="C487" s="6" t="s">
        <v>124</v>
      </c>
      <c r="D487" s="6" t="s">
        <v>45</v>
      </c>
      <c r="E487" s="10">
        <f t="shared" ref="E487:E503" si="46">G487/B487</f>
        <v>0</v>
      </c>
      <c r="G487" s="10">
        <v>0</v>
      </c>
      <c r="H487" s="11">
        <f t="shared" ref="H487:H504" si="47">G487*12</f>
        <v>0</v>
      </c>
    </row>
    <row r="488" spans="1:10" hidden="1" x14ac:dyDescent="0.15">
      <c r="A488" s="19" t="s">
        <v>89</v>
      </c>
      <c r="B488" s="18">
        <v>2297.9</v>
      </c>
      <c r="C488" s="6" t="s">
        <v>125</v>
      </c>
      <c r="D488" s="6" t="s">
        <v>141</v>
      </c>
      <c r="E488" s="10">
        <f t="shared" si="46"/>
        <v>0</v>
      </c>
      <c r="G488" s="10">
        <v>0</v>
      </c>
      <c r="H488" s="11">
        <f t="shared" si="47"/>
        <v>0</v>
      </c>
    </row>
    <row r="489" spans="1:10" hidden="1" x14ac:dyDescent="0.15">
      <c r="A489" s="19" t="s">
        <v>89</v>
      </c>
      <c r="B489" s="18">
        <v>2297.9</v>
      </c>
      <c r="C489" s="6" t="s">
        <v>126</v>
      </c>
      <c r="D489" s="6" t="s">
        <v>150</v>
      </c>
      <c r="E489" s="10"/>
      <c r="G489" s="10">
        <v>21.88</v>
      </c>
      <c r="H489" s="11">
        <f t="shared" si="47"/>
        <v>262.56</v>
      </c>
    </row>
    <row r="490" spans="1:10" hidden="1" x14ac:dyDescent="0.15">
      <c r="A490" s="19" t="s">
        <v>89</v>
      </c>
      <c r="B490" s="18">
        <v>2297.9</v>
      </c>
      <c r="C490" s="5" t="s">
        <v>16</v>
      </c>
      <c r="D490" s="5" t="s">
        <v>17</v>
      </c>
      <c r="E490" s="28">
        <f t="shared" si="46"/>
        <v>0.34172017929413812</v>
      </c>
      <c r="F490" s="15"/>
      <c r="G490" s="16">
        <f>G491+G503+G504</f>
        <v>785.23879999999997</v>
      </c>
      <c r="H490" s="17">
        <f t="shared" si="47"/>
        <v>9422.8655999999992</v>
      </c>
      <c r="I490" s="15"/>
      <c r="J490" s="17">
        <f>G486-G490</f>
        <v>-3.9527999999999111</v>
      </c>
    </row>
    <row r="491" spans="1:10" hidden="1" x14ac:dyDescent="0.15">
      <c r="A491" s="19" t="s">
        <v>89</v>
      </c>
      <c r="B491" s="18">
        <v>2297.9</v>
      </c>
      <c r="C491" s="6" t="s">
        <v>127</v>
      </c>
      <c r="D491" s="6" t="s">
        <v>18</v>
      </c>
      <c r="E491" s="11">
        <f t="shared" si="46"/>
        <v>0.3197201792941381</v>
      </c>
      <c r="G491" s="14">
        <f>SUM(G492:G500)</f>
        <v>734.68499999999995</v>
      </c>
      <c r="H491" s="11">
        <f t="shared" si="47"/>
        <v>8816.2199999999993</v>
      </c>
    </row>
    <row r="492" spans="1:10" hidden="1" x14ac:dyDescent="0.15">
      <c r="A492" s="19" t="s">
        <v>89</v>
      </c>
      <c r="B492" s="18">
        <v>2297.9</v>
      </c>
      <c r="C492" s="9" t="s">
        <v>128</v>
      </c>
      <c r="D492" s="6" t="s">
        <v>19</v>
      </c>
      <c r="E492" s="48">
        <f t="shared" si="46"/>
        <v>0.12620218460333346</v>
      </c>
      <c r="G492" s="10">
        <v>290</v>
      </c>
      <c r="H492" s="11">
        <f t="shared" si="47"/>
        <v>3480</v>
      </c>
    </row>
    <row r="493" spans="1:10" hidden="1" x14ac:dyDescent="0.15">
      <c r="A493" s="19" t="s">
        <v>89</v>
      </c>
      <c r="B493" s="18">
        <v>2297.9</v>
      </c>
      <c r="C493" s="9" t="s">
        <v>129</v>
      </c>
      <c r="D493" s="6" t="s">
        <v>20</v>
      </c>
      <c r="E493" s="26">
        <v>0.02</v>
      </c>
      <c r="G493" s="10">
        <f>B493*E493</f>
        <v>45.958000000000006</v>
      </c>
      <c r="H493" s="11">
        <f t="shared" si="47"/>
        <v>551.49600000000009</v>
      </c>
    </row>
    <row r="494" spans="1:10" hidden="1" x14ac:dyDescent="0.15">
      <c r="A494" s="19" t="s">
        <v>89</v>
      </c>
      <c r="B494" s="18">
        <v>2297.9</v>
      </c>
      <c r="C494" s="9" t="s">
        <v>130</v>
      </c>
      <c r="D494" s="6" t="s">
        <v>22</v>
      </c>
      <c r="E494" s="26">
        <v>0.09</v>
      </c>
      <c r="G494" s="10">
        <f>E494*B494</f>
        <v>206.81100000000001</v>
      </c>
      <c r="H494" s="11">
        <f t="shared" si="47"/>
        <v>2481.732</v>
      </c>
    </row>
    <row r="495" spans="1:10" hidden="1" x14ac:dyDescent="0.15">
      <c r="A495" s="19" t="s">
        <v>89</v>
      </c>
      <c r="B495" s="18">
        <v>2297.9</v>
      </c>
      <c r="C495" s="9" t="s">
        <v>131</v>
      </c>
      <c r="D495" s="6" t="s">
        <v>47</v>
      </c>
      <c r="E495" s="11">
        <f t="shared" si="46"/>
        <v>0</v>
      </c>
      <c r="G495" s="10">
        <v>0</v>
      </c>
      <c r="H495" s="11">
        <f t="shared" si="47"/>
        <v>0</v>
      </c>
    </row>
    <row r="496" spans="1:10" hidden="1" x14ac:dyDescent="0.15">
      <c r="A496" s="19" t="s">
        <v>89</v>
      </c>
      <c r="B496" s="18">
        <v>2297.9</v>
      </c>
      <c r="C496" s="9" t="s">
        <v>132</v>
      </c>
      <c r="D496" s="6" t="s">
        <v>25</v>
      </c>
      <c r="E496" s="11">
        <f t="shared" si="46"/>
        <v>0</v>
      </c>
      <c r="G496" s="10">
        <v>0</v>
      </c>
      <c r="H496" s="11">
        <f t="shared" si="47"/>
        <v>0</v>
      </c>
    </row>
    <row r="497" spans="1:10" hidden="1" x14ac:dyDescent="0.15">
      <c r="A497" s="19" t="s">
        <v>89</v>
      </c>
      <c r="B497" s="18">
        <v>2297.9</v>
      </c>
      <c r="C497" s="9" t="s">
        <v>133</v>
      </c>
      <c r="D497" s="6" t="s">
        <v>27</v>
      </c>
      <c r="E497" s="26">
        <v>0.02</v>
      </c>
      <c r="G497" s="10">
        <f>B497*E497</f>
        <v>45.958000000000006</v>
      </c>
      <c r="H497" s="11">
        <f t="shared" si="47"/>
        <v>551.49600000000009</v>
      </c>
    </row>
    <row r="498" spans="1:10" hidden="1" x14ac:dyDescent="0.15">
      <c r="A498" s="19" t="s">
        <v>89</v>
      </c>
      <c r="B498" s="18">
        <v>2297.9</v>
      </c>
      <c r="C498" s="9" t="s">
        <v>134</v>
      </c>
      <c r="D498" s="6" t="s">
        <v>29</v>
      </c>
      <c r="E498" s="26">
        <v>0.02</v>
      </c>
      <c r="G498" s="10">
        <f>B498*E498</f>
        <v>45.958000000000006</v>
      </c>
      <c r="H498" s="11">
        <f t="shared" si="47"/>
        <v>551.49600000000009</v>
      </c>
    </row>
    <row r="499" spans="1:10" hidden="1" x14ac:dyDescent="0.15">
      <c r="A499" s="19" t="s">
        <v>89</v>
      </c>
      <c r="B499" s="18">
        <v>2297.9</v>
      </c>
      <c r="C499" s="9" t="s">
        <v>135</v>
      </c>
      <c r="D499" s="6" t="s">
        <v>142</v>
      </c>
      <c r="E499" s="11">
        <f t="shared" si="46"/>
        <v>0</v>
      </c>
      <c r="G499" s="10">
        <v>0</v>
      </c>
      <c r="H499" s="11">
        <f t="shared" si="47"/>
        <v>0</v>
      </c>
    </row>
    <row r="500" spans="1:10" hidden="1" x14ac:dyDescent="0.15">
      <c r="A500" s="19" t="s">
        <v>89</v>
      </c>
      <c r="B500" s="18">
        <v>2297.9</v>
      </c>
      <c r="C500" s="9" t="s">
        <v>136</v>
      </c>
      <c r="D500" s="6" t="s">
        <v>143</v>
      </c>
      <c r="E500" s="11">
        <f t="shared" si="46"/>
        <v>4.3517994690804647E-2</v>
      </c>
      <c r="G500" s="16">
        <v>100</v>
      </c>
      <c r="H500" s="11">
        <f t="shared" si="47"/>
        <v>1200</v>
      </c>
    </row>
    <row r="501" spans="1:10" hidden="1" x14ac:dyDescent="0.15">
      <c r="A501" s="19" t="s">
        <v>89</v>
      </c>
      <c r="B501" s="18">
        <v>2297.9</v>
      </c>
      <c r="C501" s="9" t="s">
        <v>137</v>
      </c>
      <c r="D501" s="6" t="s">
        <v>37</v>
      </c>
      <c r="E501" s="11">
        <f t="shared" si="46"/>
        <v>0</v>
      </c>
      <c r="G501" s="10">
        <v>0</v>
      </c>
      <c r="H501" s="11">
        <f t="shared" si="47"/>
        <v>0</v>
      </c>
    </row>
    <row r="502" spans="1:10" hidden="1" x14ac:dyDescent="0.15">
      <c r="A502" s="19" t="s">
        <v>89</v>
      </c>
      <c r="B502" s="18">
        <v>2297.9</v>
      </c>
      <c r="C502" s="9" t="s">
        <v>138</v>
      </c>
      <c r="D502" s="6" t="s">
        <v>39</v>
      </c>
      <c r="E502" s="11">
        <f t="shared" si="46"/>
        <v>0</v>
      </c>
      <c r="G502" s="10">
        <v>0</v>
      </c>
      <c r="H502" s="11">
        <f t="shared" si="47"/>
        <v>0</v>
      </c>
    </row>
    <row r="503" spans="1:10" hidden="1" x14ac:dyDescent="0.15">
      <c r="A503" s="19" t="s">
        <v>89</v>
      </c>
      <c r="B503" s="18">
        <v>2297.9</v>
      </c>
      <c r="C503" s="6" t="s">
        <v>139</v>
      </c>
      <c r="D503" s="6" t="s">
        <v>141</v>
      </c>
      <c r="E503" s="11">
        <f t="shared" si="46"/>
        <v>0</v>
      </c>
      <c r="G503" s="10">
        <v>0</v>
      </c>
      <c r="H503" s="11">
        <f t="shared" si="47"/>
        <v>0</v>
      </c>
    </row>
    <row r="504" spans="1:10" hidden="1" x14ac:dyDescent="0.15">
      <c r="A504" s="19" t="s">
        <v>89</v>
      </c>
      <c r="B504" s="18">
        <v>2297.9</v>
      </c>
      <c r="C504" s="6" t="s">
        <v>140</v>
      </c>
      <c r="D504" s="6" t="s">
        <v>80</v>
      </c>
      <c r="E504" s="46">
        <v>2.1999999999999999E-2</v>
      </c>
      <c r="G504" s="14">
        <f>E504*B504</f>
        <v>50.553800000000003</v>
      </c>
      <c r="H504" s="11">
        <f t="shared" si="47"/>
        <v>606.64560000000006</v>
      </c>
    </row>
    <row r="505" spans="1:10" x14ac:dyDescent="0.15">
      <c r="A505" s="20" t="s">
        <v>89</v>
      </c>
      <c r="B505" s="21">
        <v>2297.9</v>
      </c>
      <c r="C505" s="23" t="s">
        <v>51</v>
      </c>
      <c r="D505" s="23" t="s">
        <v>52</v>
      </c>
      <c r="E505" s="10">
        <f>G505/B505</f>
        <v>6.6839288045606862E-2</v>
      </c>
      <c r="G505" s="10">
        <v>153.59</v>
      </c>
      <c r="H505" s="11">
        <f>G505*12</f>
        <v>1843.08</v>
      </c>
    </row>
    <row r="506" spans="1:10" hidden="1" x14ac:dyDescent="0.15">
      <c r="A506" s="19" t="s">
        <v>116</v>
      </c>
      <c r="B506" s="18">
        <v>1161.5</v>
      </c>
      <c r="C506" s="5" t="s">
        <v>5</v>
      </c>
      <c r="D506" s="5" t="s">
        <v>6</v>
      </c>
      <c r="E506" s="16">
        <f>G506/B506</f>
        <v>0.27</v>
      </c>
      <c r="F506" s="15"/>
      <c r="G506" s="17">
        <f>SUM(G507:G510)</f>
        <v>313.60500000000002</v>
      </c>
      <c r="H506" s="17">
        <f>G506*12</f>
        <v>3763.26</v>
      </c>
      <c r="I506" s="15"/>
      <c r="J506" s="15"/>
    </row>
    <row r="507" spans="1:10" hidden="1" x14ac:dyDescent="0.15">
      <c r="A507" s="19" t="s">
        <v>116</v>
      </c>
      <c r="B507" s="18">
        <v>1161.5</v>
      </c>
      <c r="C507" s="6" t="s">
        <v>123</v>
      </c>
      <c r="D507" s="6" t="s">
        <v>8</v>
      </c>
      <c r="E507" s="29">
        <v>0.27</v>
      </c>
      <c r="G507" s="13">
        <f>B507*E507</f>
        <v>313.60500000000002</v>
      </c>
      <c r="H507" s="11">
        <f>G507*12</f>
        <v>3763.26</v>
      </c>
    </row>
    <row r="508" spans="1:10" hidden="1" x14ac:dyDescent="0.15">
      <c r="A508" s="19" t="s">
        <v>116</v>
      </c>
      <c r="B508" s="18">
        <v>1161.5</v>
      </c>
      <c r="C508" s="6" t="s">
        <v>124</v>
      </c>
      <c r="D508" s="6" t="s">
        <v>45</v>
      </c>
      <c r="E508" s="10">
        <f t="shared" ref="E508:E524" si="48">G508/B508</f>
        <v>0</v>
      </c>
      <c r="G508" s="10">
        <v>0</v>
      </c>
      <c r="H508" s="11">
        <f t="shared" ref="H508:H525" si="49">G508*12</f>
        <v>0</v>
      </c>
    </row>
    <row r="509" spans="1:10" hidden="1" x14ac:dyDescent="0.15">
      <c r="A509" s="19" t="s">
        <v>116</v>
      </c>
      <c r="B509" s="18">
        <v>1161.5</v>
      </c>
      <c r="C509" s="6" t="s">
        <v>125</v>
      </c>
      <c r="D509" s="6" t="s">
        <v>141</v>
      </c>
      <c r="E509" s="10">
        <f t="shared" si="48"/>
        <v>0</v>
      </c>
      <c r="G509" s="10">
        <v>0</v>
      </c>
      <c r="H509" s="11">
        <f t="shared" si="49"/>
        <v>0</v>
      </c>
    </row>
    <row r="510" spans="1:10" hidden="1" x14ac:dyDescent="0.15">
      <c r="A510" s="19" t="s">
        <v>116</v>
      </c>
      <c r="B510" s="18">
        <v>1161.5</v>
      </c>
      <c r="C510" s="6" t="s">
        <v>126</v>
      </c>
      <c r="D510" s="6" t="s">
        <v>150</v>
      </c>
      <c r="E510" s="10"/>
      <c r="G510" s="10">
        <v>0</v>
      </c>
      <c r="H510" s="11">
        <f t="shared" si="49"/>
        <v>0</v>
      </c>
    </row>
    <row r="511" spans="1:10" hidden="1" x14ac:dyDescent="0.15">
      <c r="A511" s="19" t="s">
        <v>116</v>
      </c>
      <c r="B511" s="18">
        <v>1161.5</v>
      </c>
      <c r="C511" s="5" t="s">
        <v>16</v>
      </c>
      <c r="D511" s="5" t="s">
        <v>17</v>
      </c>
      <c r="E511" s="28">
        <f t="shared" si="48"/>
        <v>0.26670512268618168</v>
      </c>
      <c r="F511" s="15"/>
      <c r="G511" s="16">
        <f>G512+G524+G525</f>
        <v>309.77800000000002</v>
      </c>
      <c r="H511" s="17">
        <f t="shared" si="49"/>
        <v>3717.3360000000002</v>
      </c>
      <c r="I511" s="15"/>
      <c r="J511" s="17">
        <f>G507-G511</f>
        <v>3.8269999999999982</v>
      </c>
    </row>
    <row r="512" spans="1:10" hidden="1" x14ac:dyDescent="0.15">
      <c r="A512" s="19" t="s">
        <v>116</v>
      </c>
      <c r="B512" s="18">
        <v>1161.5</v>
      </c>
      <c r="C512" s="6" t="s">
        <v>127</v>
      </c>
      <c r="D512" s="6" t="s">
        <v>18</v>
      </c>
      <c r="E512" s="11">
        <f t="shared" si="48"/>
        <v>0.24470512268618169</v>
      </c>
      <c r="G512" s="14">
        <f>SUM(G513:G521)</f>
        <v>284.22500000000002</v>
      </c>
      <c r="H512" s="11">
        <f t="shared" si="49"/>
        <v>3410.7000000000003</v>
      </c>
    </row>
    <row r="513" spans="1:10" hidden="1" x14ac:dyDescent="0.15">
      <c r="A513" s="19" t="s">
        <v>116</v>
      </c>
      <c r="B513" s="18">
        <v>1161.5</v>
      </c>
      <c r="C513" s="9" t="s">
        <v>128</v>
      </c>
      <c r="D513" s="6" t="s">
        <v>19</v>
      </c>
      <c r="E513" s="48">
        <f t="shared" si="48"/>
        <v>0</v>
      </c>
      <c r="G513" s="10">
        <v>0</v>
      </c>
      <c r="H513" s="11">
        <f t="shared" si="49"/>
        <v>0</v>
      </c>
    </row>
    <row r="514" spans="1:10" hidden="1" x14ac:dyDescent="0.15">
      <c r="A514" s="19" t="s">
        <v>116</v>
      </c>
      <c r="B514" s="18">
        <v>1161.5</v>
      </c>
      <c r="C514" s="9" t="s">
        <v>129</v>
      </c>
      <c r="D514" s="6" t="s">
        <v>20</v>
      </c>
      <c r="E514" s="26">
        <v>0.02</v>
      </c>
      <c r="G514" s="10">
        <f>B514*E514</f>
        <v>23.23</v>
      </c>
      <c r="H514" s="11">
        <f t="shared" si="49"/>
        <v>278.76</v>
      </c>
    </row>
    <row r="515" spans="1:10" hidden="1" x14ac:dyDescent="0.15">
      <c r="A515" s="19" t="s">
        <v>116</v>
      </c>
      <c r="B515" s="18">
        <v>1161.5</v>
      </c>
      <c r="C515" s="9" t="s">
        <v>130</v>
      </c>
      <c r="D515" s="6" t="s">
        <v>22</v>
      </c>
      <c r="E515" s="26">
        <v>0.09</v>
      </c>
      <c r="G515" s="10">
        <f>E515*B515</f>
        <v>104.535</v>
      </c>
      <c r="H515" s="11">
        <f t="shared" si="49"/>
        <v>1254.42</v>
      </c>
    </row>
    <row r="516" spans="1:10" hidden="1" x14ac:dyDescent="0.15">
      <c r="A516" s="19" t="s">
        <v>116</v>
      </c>
      <c r="B516" s="18">
        <v>1161.5</v>
      </c>
      <c r="C516" s="9" t="s">
        <v>131</v>
      </c>
      <c r="D516" s="6" t="s">
        <v>47</v>
      </c>
      <c r="E516" s="11">
        <f t="shared" si="48"/>
        <v>0</v>
      </c>
      <c r="G516" s="10">
        <v>0</v>
      </c>
      <c r="H516" s="11">
        <f t="shared" si="49"/>
        <v>0</v>
      </c>
    </row>
    <row r="517" spans="1:10" hidden="1" x14ac:dyDescent="0.15">
      <c r="A517" s="19" t="s">
        <v>116</v>
      </c>
      <c r="B517" s="18">
        <v>1161.5</v>
      </c>
      <c r="C517" s="9" t="s">
        <v>132</v>
      </c>
      <c r="D517" s="6" t="s">
        <v>25</v>
      </c>
      <c r="E517" s="11">
        <f t="shared" si="48"/>
        <v>0</v>
      </c>
      <c r="G517" s="10">
        <v>0</v>
      </c>
      <c r="H517" s="11">
        <f t="shared" si="49"/>
        <v>0</v>
      </c>
    </row>
    <row r="518" spans="1:10" hidden="1" x14ac:dyDescent="0.15">
      <c r="A518" s="19" t="s">
        <v>116</v>
      </c>
      <c r="B518" s="18">
        <v>1161.5</v>
      </c>
      <c r="C518" s="9" t="s">
        <v>133</v>
      </c>
      <c r="D518" s="6" t="s">
        <v>27</v>
      </c>
      <c r="E518" s="26">
        <v>0.02</v>
      </c>
      <c r="G518" s="10">
        <f>B518*E518</f>
        <v>23.23</v>
      </c>
      <c r="H518" s="11">
        <f t="shared" si="49"/>
        <v>278.76</v>
      </c>
    </row>
    <row r="519" spans="1:10" hidden="1" x14ac:dyDescent="0.15">
      <c r="A519" s="19" t="s">
        <v>116</v>
      </c>
      <c r="B519" s="18">
        <v>1161.5</v>
      </c>
      <c r="C519" s="9" t="s">
        <v>134</v>
      </c>
      <c r="D519" s="6" t="s">
        <v>29</v>
      </c>
      <c r="E519" s="26">
        <v>0.02</v>
      </c>
      <c r="G519" s="10">
        <f>B519*E519</f>
        <v>23.23</v>
      </c>
      <c r="H519" s="11">
        <f t="shared" si="49"/>
        <v>278.76</v>
      </c>
    </row>
    <row r="520" spans="1:10" hidden="1" x14ac:dyDescent="0.15">
      <c r="A520" s="19" t="s">
        <v>116</v>
      </c>
      <c r="B520" s="18">
        <v>1161.5</v>
      </c>
      <c r="C520" s="9" t="s">
        <v>135</v>
      </c>
      <c r="D520" s="6" t="s">
        <v>142</v>
      </c>
      <c r="E520" s="11">
        <f t="shared" si="48"/>
        <v>0</v>
      </c>
      <c r="G520" s="10">
        <v>0</v>
      </c>
      <c r="H520" s="11">
        <f t="shared" si="49"/>
        <v>0</v>
      </c>
    </row>
    <row r="521" spans="1:10" hidden="1" x14ac:dyDescent="0.15">
      <c r="A521" s="19" t="s">
        <v>116</v>
      </c>
      <c r="B521" s="18">
        <v>1161.5</v>
      </c>
      <c r="C521" s="9" t="s">
        <v>136</v>
      </c>
      <c r="D521" s="6" t="s">
        <v>143</v>
      </c>
      <c r="E521" s="11">
        <f t="shared" si="48"/>
        <v>9.4705122686181656E-2</v>
      </c>
      <c r="G521" s="16">
        <v>110</v>
      </c>
      <c r="H521" s="11">
        <f t="shared" si="49"/>
        <v>1320</v>
      </c>
    </row>
    <row r="522" spans="1:10" hidden="1" x14ac:dyDescent="0.15">
      <c r="A522" s="19" t="s">
        <v>116</v>
      </c>
      <c r="B522" s="18">
        <v>1161.5</v>
      </c>
      <c r="C522" s="9" t="s">
        <v>137</v>
      </c>
      <c r="D522" s="6" t="s">
        <v>37</v>
      </c>
      <c r="E522" s="11">
        <f t="shared" si="48"/>
        <v>0</v>
      </c>
      <c r="G522" s="10">
        <v>0</v>
      </c>
      <c r="H522" s="11">
        <f t="shared" si="49"/>
        <v>0</v>
      </c>
    </row>
    <row r="523" spans="1:10" hidden="1" x14ac:dyDescent="0.15">
      <c r="A523" s="19" t="s">
        <v>116</v>
      </c>
      <c r="B523" s="18">
        <v>1161.5</v>
      </c>
      <c r="C523" s="9" t="s">
        <v>138</v>
      </c>
      <c r="D523" s="6" t="s">
        <v>39</v>
      </c>
      <c r="E523" s="11">
        <f t="shared" si="48"/>
        <v>0</v>
      </c>
      <c r="G523" s="10">
        <v>0</v>
      </c>
      <c r="H523" s="11">
        <f t="shared" si="49"/>
        <v>0</v>
      </c>
    </row>
    <row r="524" spans="1:10" hidden="1" x14ac:dyDescent="0.15">
      <c r="A524" s="19" t="s">
        <v>116</v>
      </c>
      <c r="B524" s="18">
        <v>1161.5</v>
      </c>
      <c r="C524" s="6" t="s">
        <v>139</v>
      </c>
      <c r="D524" s="6" t="s">
        <v>141</v>
      </c>
      <c r="E524" s="11">
        <f t="shared" si="48"/>
        <v>0</v>
      </c>
      <c r="G524" s="10">
        <v>0</v>
      </c>
      <c r="H524" s="11">
        <f t="shared" si="49"/>
        <v>0</v>
      </c>
    </row>
    <row r="525" spans="1:10" hidden="1" x14ac:dyDescent="0.15">
      <c r="A525" s="19" t="s">
        <v>116</v>
      </c>
      <c r="B525" s="18">
        <v>1161.5</v>
      </c>
      <c r="C525" s="6" t="s">
        <v>140</v>
      </c>
      <c r="D525" s="6" t="s">
        <v>80</v>
      </c>
      <c r="E525" s="46">
        <v>2.1999999999999999E-2</v>
      </c>
      <c r="G525" s="14">
        <f>E525*B525</f>
        <v>25.552999999999997</v>
      </c>
      <c r="H525" s="11">
        <f t="shared" si="49"/>
        <v>306.63599999999997</v>
      </c>
    </row>
    <row r="526" spans="1:10" x14ac:dyDescent="0.15">
      <c r="A526" s="20" t="s">
        <v>116</v>
      </c>
      <c r="B526" s="21">
        <v>1161.5</v>
      </c>
      <c r="C526" s="23" t="s">
        <v>51</v>
      </c>
      <c r="D526" s="23" t="s">
        <v>52</v>
      </c>
      <c r="E526" s="10">
        <f>G526/B526</f>
        <v>5.003874300473525E-2</v>
      </c>
      <c r="G526" s="10">
        <v>58.12</v>
      </c>
      <c r="H526" s="11">
        <f>G526*12</f>
        <v>697.43999999999994</v>
      </c>
    </row>
    <row r="527" spans="1:10" hidden="1" x14ac:dyDescent="0.15">
      <c r="A527" s="19" t="s">
        <v>90</v>
      </c>
      <c r="B527" s="18">
        <v>1081.42</v>
      </c>
      <c r="C527" s="5" t="s">
        <v>5</v>
      </c>
      <c r="D527" s="5" t="s">
        <v>6</v>
      </c>
      <c r="E527" s="16">
        <f>G527/B527</f>
        <v>0.45</v>
      </c>
      <c r="F527" s="15"/>
      <c r="G527" s="17">
        <f>SUM(G528:G531)</f>
        <v>486.63900000000007</v>
      </c>
      <c r="H527" s="17">
        <f>G527*12</f>
        <v>5839.6680000000006</v>
      </c>
      <c r="I527" s="15"/>
      <c r="J527" s="15"/>
    </row>
    <row r="528" spans="1:10" hidden="1" x14ac:dyDescent="0.15">
      <c r="A528" s="19" t="s">
        <v>90</v>
      </c>
      <c r="B528" s="18">
        <v>1081.42</v>
      </c>
      <c r="C528" s="6" t="s">
        <v>123</v>
      </c>
      <c r="D528" s="6" t="s">
        <v>8</v>
      </c>
      <c r="E528" s="29">
        <v>0.45</v>
      </c>
      <c r="G528" s="13">
        <f>B528*E528</f>
        <v>486.63900000000007</v>
      </c>
      <c r="H528" s="11">
        <f>G528*12</f>
        <v>5839.6680000000006</v>
      </c>
    </row>
    <row r="529" spans="1:10" hidden="1" x14ac:dyDescent="0.15">
      <c r="A529" s="19" t="s">
        <v>90</v>
      </c>
      <c r="B529" s="18">
        <v>1081.42</v>
      </c>
      <c r="C529" s="6" t="s">
        <v>124</v>
      </c>
      <c r="D529" s="6" t="s">
        <v>45</v>
      </c>
      <c r="E529" s="10">
        <f t="shared" ref="E529:E545" si="50">G529/B529</f>
        <v>0</v>
      </c>
      <c r="G529" s="10">
        <v>0</v>
      </c>
      <c r="H529" s="11">
        <f t="shared" ref="H529:H546" si="51">G529*12</f>
        <v>0</v>
      </c>
    </row>
    <row r="530" spans="1:10" hidden="1" x14ac:dyDescent="0.15">
      <c r="A530" s="19" t="s">
        <v>90</v>
      </c>
      <c r="B530" s="18">
        <v>1081.42</v>
      </c>
      <c r="C530" s="6" t="s">
        <v>125</v>
      </c>
      <c r="D530" s="6" t="s">
        <v>141</v>
      </c>
      <c r="E530" s="10">
        <f t="shared" si="50"/>
        <v>0</v>
      </c>
      <c r="G530" s="10">
        <v>0</v>
      </c>
      <c r="H530" s="11">
        <f t="shared" si="51"/>
        <v>0</v>
      </c>
    </row>
    <row r="531" spans="1:10" hidden="1" x14ac:dyDescent="0.15">
      <c r="A531" s="19" t="s">
        <v>90</v>
      </c>
      <c r="B531" s="18">
        <v>1081.42</v>
      </c>
      <c r="C531" s="6" t="s">
        <v>126</v>
      </c>
      <c r="D531" s="6" t="s">
        <v>150</v>
      </c>
      <c r="E531" s="10"/>
      <c r="G531" s="10">
        <v>0</v>
      </c>
      <c r="H531" s="11">
        <f t="shared" si="51"/>
        <v>0</v>
      </c>
    </row>
    <row r="532" spans="1:10" hidden="1" x14ac:dyDescent="0.15">
      <c r="A532" s="19" t="s">
        <v>90</v>
      </c>
      <c r="B532" s="18">
        <v>1081.42</v>
      </c>
      <c r="C532" s="5" t="s">
        <v>16</v>
      </c>
      <c r="D532" s="5" t="s">
        <v>17</v>
      </c>
      <c r="E532" s="28">
        <f t="shared" si="50"/>
        <v>0.45403658153168974</v>
      </c>
      <c r="F532" s="15"/>
      <c r="G532" s="16">
        <f>G533+G545+G546</f>
        <v>491.00423999999998</v>
      </c>
      <c r="H532" s="17">
        <f t="shared" si="51"/>
        <v>5892.0508799999998</v>
      </c>
      <c r="I532" s="15"/>
      <c r="J532" s="17">
        <f>G528-G532</f>
        <v>-4.3652399999999147</v>
      </c>
    </row>
    <row r="533" spans="1:10" hidden="1" x14ac:dyDescent="0.15">
      <c r="A533" s="19" t="s">
        <v>90</v>
      </c>
      <c r="B533" s="18">
        <v>1081.42</v>
      </c>
      <c r="C533" s="6" t="s">
        <v>127</v>
      </c>
      <c r="D533" s="6" t="s">
        <v>18</v>
      </c>
      <c r="E533" s="11">
        <f t="shared" si="50"/>
        <v>0.43203658153168978</v>
      </c>
      <c r="G533" s="14">
        <f>SUM(G534:G542)</f>
        <v>467.21299999999997</v>
      </c>
      <c r="H533" s="11">
        <f t="shared" si="51"/>
        <v>5606.5559999999996</v>
      </c>
    </row>
    <row r="534" spans="1:10" hidden="1" x14ac:dyDescent="0.15">
      <c r="A534" s="19" t="s">
        <v>90</v>
      </c>
      <c r="B534" s="18">
        <v>1081.42</v>
      </c>
      <c r="C534" s="9" t="s">
        <v>128</v>
      </c>
      <c r="D534" s="6" t="s">
        <v>19</v>
      </c>
      <c r="E534" s="48">
        <f t="shared" si="50"/>
        <v>0.24504817739638621</v>
      </c>
      <c r="G534" s="10">
        <v>265</v>
      </c>
      <c r="H534" s="11">
        <f t="shared" si="51"/>
        <v>3180</v>
      </c>
    </row>
    <row r="535" spans="1:10" hidden="1" x14ac:dyDescent="0.15">
      <c r="A535" s="19" t="s">
        <v>90</v>
      </c>
      <c r="B535" s="18">
        <v>1081.42</v>
      </c>
      <c r="C535" s="9" t="s">
        <v>129</v>
      </c>
      <c r="D535" s="6" t="s">
        <v>20</v>
      </c>
      <c r="E535" s="26">
        <v>0.02</v>
      </c>
      <c r="G535" s="10">
        <f>B535*E535</f>
        <v>21.628400000000003</v>
      </c>
      <c r="H535" s="11">
        <f t="shared" si="51"/>
        <v>259.54080000000005</v>
      </c>
    </row>
    <row r="536" spans="1:10" hidden="1" x14ac:dyDescent="0.15">
      <c r="A536" s="19" t="s">
        <v>90</v>
      </c>
      <c r="B536" s="18">
        <v>1081.42</v>
      </c>
      <c r="C536" s="9" t="s">
        <v>130</v>
      </c>
      <c r="D536" s="6" t="s">
        <v>22</v>
      </c>
      <c r="E536" s="26">
        <v>0.09</v>
      </c>
      <c r="G536" s="10">
        <f>E536*B536</f>
        <v>97.327799999999996</v>
      </c>
      <c r="H536" s="11">
        <f t="shared" si="51"/>
        <v>1167.9335999999998</v>
      </c>
    </row>
    <row r="537" spans="1:10" hidden="1" x14ac:dyDescent="0.15">
      <c r="A537" s="19" t="s">
        <v>90</v>
      </c>
      <c r="B537" s="18">
        <v>1081.42</v>
      </c>
      <c r="C537" s="9" t="s">
        <v>131</v>
      </c>
      <c r="D537" s="6" t="s">
        <v>47</v>
      </c>
      <c r="E537" s="11">
        <f t="shared" si="50"/>
        <v>0</v>
      </c>
      <c r="G537" s="10">
        <v>0</v>
      </c>
      <c r="H537" s="11">
        <f t="shared" si="51"/>
        <v>0</v>
      </c>
    </row>
    <row r="538" spans="1:10" hidden="1" x14ac:dyDescent="0.15">
      <c r="A538" s="19" t="s">
        <v>90</v>
      </c>
      <c r="B538" s="18">
        <v>1081.42</v>
      </c>
      <c r="C538" s="9" t="s">
        <v>132</v>
      </c>
      <c r="D538" s="6" t="s">
        <v>25</v>
      </c>
      <c r="E538" s="11">
        <f t="shared" si="50"/>
        <v>0</v>
      </c>
      <c r="G538" s="10">
        <v>0</v>
      </c>
      <c r="H538" s="11">
        <f t="shared" si="51"/>
        <v>0</v>
      </c>
    </row>
    <row r="539" spans="1:10" hidden="1" x14ac:dyDescent="0.15">
      <c r="A539" s="19" t="s">
        <v>90</v>
      </c>
      <c r="B539" s="18">
        <v>1081.42</v>
      </c>
      <c r="C539" s="9" t="s">
        <v>133</v>
      </c>
      <c r="D539" s="6" t="s">
        <v>27</v>
      </c>
      <c r="E539" s="26">
        <v>0.02</v>
      </c>
      <c r="G539" s="10">
        <f>B539*E539</f>
        <v>21.628400000000003</v>
      </c>
      <c r="H539" s="11">
        <f t="shared" si="51"/>
        <v>259.54080000000005</v>
      </c>
    </row>
    <row r="540" spans="1:10" hidden="1" x14ac:dyDescent="0.15">
      <c r="A540" s="19" t="s">
        <v>90</v>
      </c>
      <c r="B540" s="18">
        <v>1081.42</v>
      </c>
      <c r="C540" s="9" t="s">
        <v>134</v>
      </c>
      <c r="D540" s="6" t="s">
        <v>29</v>
      </c>
      <c r="E540" s="26">
        <v>0.02</v>
      </c>
      <c r="G540" s="10">
        <f>B540*E540</f>
        <v>21.628400000000003</v>
      </c>
      <c r="H540" s="11">
        <f t="shared" si="51"/>
        <v>259.54080000000005</v>
      </c>
    </row>
    <row r="541" spans="1:10" hidden="1" x14ac:dyDescent="0.15">
      <c r="A541" s="19" t="s">
        <v>90</v>
      </c>
      <c r="B541" s="18">
        <v>1081.42</v>
      </c>
      <c r="C541" s="9" t="s">
        <v>135</v>
      </c>
      <c r="D541" s="6" t="s">
        <v>142</v>
      </c>
      <c r="E541" s="11">
        <f t="shared" si="50"/>
        <v>0</v>
      </c>
      <c r="G541" s="10">
        <v>0</v>
      </c>
      <c r="H541" s="11">
        <f t="shared" si="51"/>
        <v>0</v>
      </c>
    </row>
    <row r="542" spans="1:10" hidden="1" x14ac:dyDescent="0.15">
      <c r="A542" s="19" t="s">
        <v>90</v>
      </c>
      <c r="B542" s="18">
        <v>1081.42</v>
      </c>
      <c r="C542" s="9" t="s">
        <v>136</v>
      </c>
      <c r="D542" s="6" t="s">
        <v>143</v>
      </c>
      <c r="E542" s="11">
        <f t="shared" si="50"/>
        <v>3.6988404135303576E-2</v>
      </c>
      <c r="G542" s="16">
        <v>40</v>
      </c>
      <c r="H542" s="11">
        <f t="shared" si="51"/>
        <v>480</v>
      </c>
    </row>
    <row r="543" spans="1:10" hidden="1" x14ac:dyDescent="0.15">
      <c r="A543" s="19" t="s">
        <v>90</v>
      </c>
      <c r="B543" s="18">
        <v>1081.42</v>
      </c>
      <c r="C543" s="9" t="s">
        <v>137</v>
      </c>
      <c r="D543" s="6" t="s">
        <v>37</v>
      </c>
      <c r="E543" s="11">
        <f t="shared" si="50"/>
        <v>0</v>
      </c>
      <c r="G543" s="10">
        <v>0</v>
      </c>
      <c r="H543" s="11">
        <f t="shared" si="51"/>
        <v>0</v>
      </c>
    </row>
    <row r="544" spans="1:10" hidden="1" x14ac:dyDescent="0.15">
      <c r="A544" s="19" t="s">
        <v>90</v>
      </c>
      <c r="B544" s="18">
        <v>1081.42</v>
      </c>
      <c r="C544" s="9" t="s">
        <v>138</v>
      </c>
      <c r="D544" s="6" t="s">
        <v>39</v>
      </c>
      <c r="E544" s="11">
        <f t="shared" si="50"/>
        <v>0</v>
      </c>
      <c r="G544" s="10">
        <v>0</v>
      </c>
      <c r="H544" s="11">
        <f t="shared" si="51"/>
        <v>0</v>
      </c>
    </row>
    <row r="545" spans="1:10" hidden="1" x14ac:dyDescent="0.15">
      <c r="A545" s="19" t="s">
        <v>90</v>
      </c>
      <c r="B545" s="18">
        <v>1081.42</v>
      </c>
      <c r="C545" s="6" t="s">
        <v>139</v>
      </c>
      <c r="D545" s="6" t="s">
        <v>141</v>
      </c>
      <c r="E545" s="11">
        <f t="shared" si="50"/>
        <v>0</v>
      </c>
      <c r="G545" s="10">
        <v>0</v>
      </c>
      <c r="H545" s="11">
        <f t="shared" si="51"/>
        <v>0</v>
      </c>
    </row>
    <row r="546" spans="1:10" hidden="1" x14ac:dyDescent="0.15">
      <c r="A546" s="19" t="s">
        <v>90</v>
      </c>
      <c r="B546" s="18">
        <v>1081.42</v>
      </c>
      <c r="C546" s="6" t="s">
        <v>140</v>
      </c>
      <c r="D546" s="6" t="s">
        <v>80</v>
      </c>
      <c r="E546" s="46">
        <v>2.1999999999999999E-2</v>
      </c>
      <c r="G546" s="14">
        <f>E546*B546</f>
        <v>23.791240000000002</v>
      </c>
      <c r="H546" s="11">
        <f t="shared" si="51"/>
        <v>285.49488000000002</v>
      </c>
    </row>
    <row r="547" spans="1:10" x14ac:dyDescent="0.15">
      <c r="A547" s="20" t="s">
        <v>90</v>
      </c>
      <c r="B547" s="21">
        <v>1081.42</v>
      </c>
      <c r="C547" s="23" t="s">
        <v>51</v>
      </c>
      <c r="D547" s="23" t="s">
        <v>52</v>
      </c>
      <c r="E547" s="10">
        <f>G547/B547</f>
        <v>7.9987423942593991E-2</v>
      </c>
      <c r="G547" s="10">
        <v>86.5</v>
      </c>
      <c r="H547" s="11">
        <f>G547*12</f>
        <v>1038</v>
      </c>
    </row>
    <row r="548" spans="1:10" hidden="1" x14ac:dyDescent="0.15">
      <c r="A548" s="19" t="s">
        <v>117</v>
      </c>
      <c r="B548" s="18">
        <v>233.9</v>
      </c>
      <c r="C548" s="5" t="s">
        <v>5</v>
      </c>
      <c r="D548" s="5" t="s">
        <v>6</v>
      </c>
      <c r="E548" s="16">
        <f>G548/B548</f>
        <v>0.37067977768277038</v>
      </c>
      <c r="F548" s="15"/>
      <c r="G548" s="17">
        <f>SUM(G549:G552)</f>
        <v>86.701999999999998</v>
      </c>
      <c r="H548" s="17">
        <f>G548*12</f>
        <v>1040.424</v>
      </c>
      <c r="I548" s="15"/>
      <c r="J548" s="15"/>
    </row>
    <row r="549" spans="1:10" hidden="1" x14ac:dyDescent="0.15">
      <c r="A549" s="19" t="s">
        <v>117</v>
      </c>
      <c r="B549" s="18">
        <v>233.9</v>
      </c>
      <c r="C549" s="6" t="s">
        <v>123</v>
      </c>
      <c r="D549" s="6" t="s">
        <v>8</v>
      </c>
      <c r="E549" s="29">
        <v>0.28000000000000003</v>
      </c>
      <c r="G549" s="13">
        <f>B549*E549</f>
        <v>65.492000000000004</v>
      </c>
      <c r="H549" s="11">
        <f>G549*12</f>
        <v>785.904</v>
      </c>
    </row>
    <row r="550" spans="1:10" hidden="1" x14ac:dyDescent="0.15">
      <c r="A550" s="19" t="s">
        <v>117</v>
      </c>
      <c r="B550" s="18">
        <v>233.9</v>
      </c>
      <c r="C550" s="6" t="s">
        <v>124</v>
      </c>
      <c r="D550" s="6" t="s">
        <v>45</v>
      </c>
      <c r="E550" s="10">
        <f t="shared" ref="E550:E566" si="52">G550/B550</f>
        <v>0</v>
      </c>
      <c r="G550" s="10">
        <v>0</v>
      </c>
      <c r="H550" s="11">
        <f t="shared" ref="H550:H567" si="53">G550*12</f>
        <v>0</v>
      </c>
    </row>
    <row r="551" spans="1:10" hidden="1" x14ac:dyDescent="0.15">
      <c r="A551" s="19" t="s">
        <v>117</v>
      </c>
      <c r="B551" s="18">
        <v>233.9</v>
      </c>
      <c r="C551" s="6" t="s">
        <v>125</v>
      </c>
      <c r="D551" s="6" t="s">
        <v>141</v>
      </c>
      <c r="E551" s="10">
        <f t="shared" si="52"/>
        <v>0</v>
      </c>
      <c r="G551" s="10">
        <v>0</v>
      </c>
      <c r="H551" s="11">
        <f t="shared" si="53"/>
        <v>0</v>
      </c>
    </row>
    <row r="552" spans="1:10" hidden="1" x14ac:dyDescent="0.15">
      <c r="A552" s="19" t="s">
        <v>117</v>
      </c>
      <c r="B552" s="18">
        <v>233.9</v>
      </c>
      <c r="C552" s="6" t="s">
        <v>126</v>
      </c>
      <c r="D552" s="6" t="s">
        <v>150</v>
      </c>
      <c r="E552" s="10"/>
      <c r="G552" s="10">
        <v>21.21</v>
      </c>
      <c r="H552" s="11">
        <f t="shared" si="53"/>
        <v>254.52</v>
      </c>
    </row>
    <row r="553" spans="1:10" hidden="1" x14ac:dyDescent="0.15">
      <c r="A553" s="19" t="s">
        <v>117</v>
      </c>
      <c r="B553" s="18">
        <v>233.9</v>
      </c>
      <c r="C553" s="5" t="s">
        <v>16</v>
      </c>
      <c r="D553" s="5" t="s">
        <v>17</v>
      </c>
      <c r="E553" s="28">
        <f t="shared" si="52"/>
        <v>0.27888328345446767</v>
      </c>
      <c r="F553" s="15"/>
      <c r="G553" s="16">
        <f>G554+G566+G567</f>
        <v>65.230799999999988</v>
      </c>
      <c r="H553" s="17">
        <f t="shared" si="53"/>
        <v>782.76959999999985</v>
      </c>
      <c r="I553" s="15"/>
      <c r="J553" s="17">
        <f>G549-G553</f>
        <v>0.26120000000001653</v>
      </c>
    </row>
    <row r="554" spans="1:10" hidden="1" x14ac:dyDescent="0.15">
      <c r="A554" s="19" t="s">
        <v>117</v>
      </c>
      <c r="B554" s="18">
        <v>233.9</v>
      </c>
      <c r="C554" s="6" t="s">
        <v>127</v>
      </c>
      <c r="D554" s="6" t="s">
        <v>18</v>
      </c>
      <c r="E554" s="11">
        <f t="shared" si="52"/>
        <v>0.2568832834544677</v>
      </c>
      <c r="G554" s="14">
        <f>SUM(G555:G563)</f>
        <v>60.084999999999994</v>
      </c>
      <c r="H554" s="11">
        <f t="shared" si="53"/>
        <v>721.02</v>
      </c>
    </row>
    <row r="555" spans="1:10" hidden="1" x14ac:dyDescent="0.15">
      <c r="A555" s="19" t="s">
        <v>117</v>
      </c>
      <c r="B555" s="18">
        <v>233.9</v>
      </c>
      <c r="C555" s="9" t="s">
        <v>128</v>
      </c>
      <c r="D555" s="6" t="s">
        <v>19</v>
      </c>
      <c r="E555" s="48">
        <f t="shared" si="52"/>
        <v>2.1376656690893545E-2</v>
      </c>
      <c r="G555" s="10">
        <v>5</v>
      </c>
      <c r="H555" s="11">
        <f t="shared" si="53"/>
        <v>60</v>
      </c>
    </row>
    <row r="556" spans="1:10" hidden="1" x14ac:dyDescent="0.15">
      <c r="A556" s="19" t="s">
        <v>117</v>
      </c>
      <c r="B556" s="18">
        <v>233.9</v>
      </c>
      <c r="C556" s="9" t="s">
        <v>129</v>
      </c>
      <c r="D556" s="6" t="s">
        <v>20</v>
      </c>
      <c r="E556" s="26">
        <v>0.02</v>
      </c>
      <c r="G556" s="10">
        <f>B556*E556</f>
        <v>4.6779999999999999</v>
      </c>
      <c r="H556" s="11">
        <f t="shared" si="53"/>
        <v>56.135999999999996</v>
      </c>
    </row>
    <row r="557" spans="1:10" hidden="1" x14ac:dyDescent="0.15">
      <c r="A557" s="19" t="s">
        <v>117</v>
      </c>
      <c r="B557" s="18">
        <v>233.9</v>
      </c>
      <c r="C557" s="9" t="s">
        <v>130</v>
      </c>
      <c r="D557" s="6" t="s">
        <v>22</v>
      </c>
      <c r="E557" s="26">
        <v>0.09</v>
      </c>
      <c r="G557" s="10">
        <f>E557*B557</f>
        <v>21.050999999999998</v>
      </c>
      <c r="H557" s="11">
        <f t="shared" si="53"/>
        <v>252.61199999999997</v>
      </c>
    </row>
    <row r="558" spans="1:10" hidden="1" x14ac:dyDescent="0.15">
      <c r="A558" s="19" t="s">
        <v>117</v>
      </c>
      <c r="B558" s="18">
        <v>233.9</v>
      </c>
      <c r="C558" s="9" t="s">
        <v>131</v>
      </c>
      <c r="D558" s="6" t="s">
        <v>47</v>
      </c>
      <c r="E558" s="11">
        <f t="shared" si="52"/>
        <v>0</v>
      </c>
      <c r="G558" s="10">
        <v>0</v>
      </c>
      <c r="H558" s="11">
        <f t="shared" si="53"/>
        <v>0</v>
      </c>
    </row>
    <row r="559" spans="1:10" hidden="1" x14ac:dyDescent="0.15">
      <c r="A559" s="19" t="s">
        <v>117</v>
      </c>
      <c r="B559" s="18">
        <v>233.9</v>
      </c>
      <c r="C559" s="9" t="s">
        <v>132</v>
      </c>
      <c r="D559" s="6" t="s">
        <v>25</v>
      </c>
      <c r="E559" s="11">
        <f t="shared" si="52"/>
        <v>0</v>
      </c>
      <c r="G559" s="10">
        <v>0</v>
      </c>
      <c r="H559" s="11">
        <f t="shared" si="53"/>
        <v>0</v>
      </c>
    </row>
    <row r="560" spans="1:10" hidden="1" x14ac:dyDescent="0.15">
      <c r="A560" s="19" t="s">
        <v>117</v>
      </c>
      <c r="B560" s="18">
        <v>233.9</v>
      </c>
      <c r="C560" s="9" t="s">
        <v>133</v>
      </c>
      <c r="D560" s="6" t="s">
        <v>27</v>
      </c>
      <c r="E560" s="26">
        <v>0.02</v>
      </c>
      <c r="G560" s="10">
        <f>B560*E560</f>
        <v>4.6779999999999999</v>
      </c>
      <c r="H560" s="11">
        <f t="shared" si="53"/>
        <v>56.135999999999996</v>
      </c>
    </row>
    <row r="561" spans="1:10" hidden="1" x14ac:dyDescent="0.15">
      <c r="A561" s="19" t="s">
        <v>117</v>
      </c>
      <c r="B561" s="18">
        <v>233.9</v>
      </c>
      <c r="C561" s="9" t="s">
        <v>134</v>
      </c>
      <c r="D561" s="6" t="s">
        <v>29</v>
      </c>
      <c r="E561" s="26">
        <v>0.02</v>
      </c>
      <c r="G561" s="10">
        <f>B561*E561</f>
        <v>4.6779999999999999</v>
      </c>
      <c r="H561" s="11">
        <f t="shared" si="53"/>
        <v>56.135999999999996</v>
      </c>
    </row>
    <row r="562" spans="1:10" hidden="1" x14ac:dyDescent="0.15">
      <c r="A562" s="19" t="s">
        <v>117</v>
      </c>
      <c r="B562" s="18">
        <v>233.9</v>
      </c>
      <c r="C562" s="9" t="s">
        <v>135</v>
      </c>
      <c r="D562" s="6" t="s">
        <v>142</v>
      </c>
      <c r="E562" s="11">
        <f t="shared" si="52"/>
        <v>0</v>
      </c>
      <c r="G562" s="10">
        <v>0</v>
      </c>
      <c r="H562" s="11">
        <f t="shared" si="53"/>
        <v>0</v>
      </c>
    </row>
    <row r="563" spans="1:10" hidden="1" x14ac:dyDescent="0.15">
      <c r="A563" s="19" t="s">
        <v>117</v>
      </c>
      <c r="B563" s="18">
        <v>233.9</v>
      </c>
      <c r="C563" s="9" t="s">
        <v>136</v>
      </c>
      <c r="D563" s="6" t="s">
        <v>143</v>
      </c>
      <c r="E563" s="11">
        <f t="shared" si="52"/>
        <v>8.5506626763574178E-2</v>
      </c>
      <c r="G563" s="16">
        <v>20</v>
      </c>
      <c r="H563" s="11">
        <f t="shared" si="53"/>
        <v>240</v>
      </c>
    </row>
    <row r="564" spans="1:10" hidden="1" x14ac:dyDescent="0.15">
      <c r="A564" s="19" t="s">
        <v>117</v>
      </c>
      <c r="B564" s="18">
        <v>233.9</v>
      </c>
      <c r="C564" s="9" t="s">
        <v>137</v>
      </c>
      <c r="D564" s="6" t="s">
        <v>37</v>
      </c>
      <c r="E564" s="11">
        <f t="shared" si="52"/>
        <v>0</v>
      </c>
      <c r="G564" s="10">
        <v>0</v>
      </c>
      <c r="H564" s="11">
        <f t="shared" si="53"/>
        <v>0</v>
      </c>
    </row>
    <row r="565" spans="1:10" hidden="1" x14ac:dyDescent="0.15">
      <c r="A565" s="19" t="s">
        <v>117</v>
      </c>
      <c r="B565" s="18">
        <v>233.9</v>
      </c>
      <c r="C565" s="9" t="s">
        <v>138</v>
      </c>
      <c r="D565" s="6" t="s">
        <v>39</v>
      </c>
      <c r="E565" s="11">
        <f t="shared" si="52"/>
        <v>0</v>
      </c>
      <c r="G565" s="10">
        <v>0</v>
      </c>
      <c r="H565" s="11">
        <f t="shared" si="53"/>
        <v>0</v>
      </c>
    </row>
    <row r="566" spans="1:10" hidden="1" x14ac:dyDescent="0.15">
      <c r="A566" s="19" t="s">
        <v>117</v>
      </c>
      <c r="B566" s="18">
        <v>233.9</v>
      </c>
      <c r="C566" s="6" t="s">
        <v>139</v>
      </c>
      <c r="D566" s="6" t="s">
        <v>141</v>
      </c>
      <c r="E566" s="11">
        <f t="shared" si="52"/>
        <v>0</v>
      </c>
      <c r="G566" s="10">
        <v>0</v>
      </c>
      <c r="H566" s="11">
        <f t="shared" si="53"/>
        <v>0</v>
      </c>
    </row>
    <row r="567" spans="1:10" hidden="1" x14ac:dyDescent="0.15">
      <c r="A567" s="19" t="s">
        <v>117</v>
      </c>
      <c r="B567" s="18">
        <v>233.9</v>
      </c>
      <c r="C567" s="6" t="s">
        <v>140</v>
      </c>
      <c r="D567" s="6" t="s">
        <v>80</v>
      </c>
      <c r="E567" s="46">
        <v>2.1999999999999999E-2</v>
      </c>
      <c r="G567" s="14">
        <f>E567*B567</f>
        <v>5.1457999999999995</v>
      </c>
      <c r="H567" s="11">
        <f t="shared" si="53"/>
        <v>61.749599999999994</v>
      </c>
    </row>
    <row r="568" spans="1:10" x14ac:dyDescent="0.15">
      <c r="A568" s="20" t="s">
        <v>117</v>
      </c>
      <c r="B568" s="21">
        <v>233.9</v>
      </c>
      <c r="C568" s="23" t="s">
        <v>51</v>
      </c>
      <c r="D568" s="23" t="s">
        <v>52</v>
      </c>
      <c r="E568" s="10">
        <f>G568/B568</f>
        <v>2.4668661821291148E-2</v>
      </c>
      <c r="G568" s="10">
        <v>5.77</v>
      </c>
      <c r="H568" s="11">
        <f>G568*12</f>
        <v>69.239999999999995</v>
      </c>
    </row>
    <row r="569" spans="1:10" hidden="1" x14ac:dyDescent="0.15">
      <c r="A569" s="19" t="s">
        <v>91</v>
      </c>
      <c r="B569" s="18">
        <v>209.4</v>
      </c>
      <c r="C569" s="5" t="s">
        <v>5</v>
      </c>
      <c r="D569" s="5" t="s">
        <v>6</v>
      </c>
      <c r="E569" s="16">
        <f>G569/B569</f>
        <v>0.51</v>
      </c>
      <c r="F569" s="15"/>
      <c r="G569" s="17">
        <f>SUM(G570:G573)</f>
        <v>106.79400000000001</v>
      </c>
      <c r="H569" s="17">
        <f>G569*12</f>
        <v>1281.5280000000002</v>
      </c>
      <c r="I569" s="15"/>
      <c r="J569" s="15"/>
    </row>
    <row r="570" spans="1:10" hidden="1" x14ac:dyDescent="0.15">
      <c r="A570" s="19" t="s">
        <v>91</v>
      </c>
      <c r="B570" s="18">
        <v>209.4</v>
      </c>
      <c r="C570" s="6" t="s">
        <v>123</v>
      </c>
      <c r="D570" s="6" t="s">
        <v>8</v>
      </c>
      <c r="E570" s="29">
        <v>0.51</v>
      </c>
      <c r="G570" s="13">
        <f>B570*E570</f>
        <v>106.79400000000001</v>
      </c>
      <c r="H570" s="11">
        <f>G570*12</f>
        <v>1281.5280000000002</v>
      </c>
    </row>
    <row r="571" spans="1:10" hidden="1" x14ac:dyDescent="0.15">
      <c r="A571" s="19" t="s">
        <v>91</v>
      </c>
      <c r="B571" s="18">
        <v>209.4</v>
      </c>
      <c r="C571" s="6" t="s">
        <v>124</v>
      </c>
      <c r="D571" s="6" t="s">
        <v>45</v>
      </c>
      <c r="E571" s="10">
        <f t="shared" ref="E571:E587" si="54">G571/B571</f>
        <v>0</v>
      </c>
      <c r="G571" s="10">
        <v>0</v>
      </c>
      <c r="H571" s="11">
        <f t="shared" ref="H571:H588" si="55">G571*12</f>
        <v>0</v>
      </c>
    </row>
    <row r="572" spans="1:10" hidden="1" x14ac:dyDescent="0.15">
      <c r="A572" s="19" t="s">
        <v>91</v>
      </c>
      <c r="B572" s="18">
        <v>209.4</v>
      </c>
      <c r="C572" s="6" t="s">
        <v>125</v>
      </c>
      <c r="D572" s="6" t="s">
        <v>141</v>
      </c>
      <c r="E572" s="10">
        <f t="shared" si="54"/>
        <v>0</v>
      </c>
      <c r="G572" s="10">
        <v>0</v>
      </c>
      <c r="H572" s="11">
        <f t="shared" si="55"/>
        <v>0</v>
      </c>
    </row>
    <row r="573" spans="1:10" hidden="1" x14ac:dyDescent="0.15">
      <c r="A573" s="19" t="s">
        <v>91</v>
      </c>
      <c r="B573" s="18">
        <v>209.4</v>
      </c>
      <c r="C573" s="6" t="s">
        <v>126</v>
      </c>
      <c r="D573" s="6" t="s">
        <v>150</v>
      </c>
      <c r="E573" s="10"/>
      <c r="G573" s="10">
        <v>0</v>
      </c>
      <c r="H573" s="11">
        <f t="shared" si="55"/>
        <v>0</v>
      </c>
    </row>
    <row r="574" spans="1:10" hidden="1" x14ac:dyDescent="0.15">
      <c r="A574" s="19" t="s">
        <v>91</v>
      </c>
      <c r="B574" s="18">
        <v>209.4</v>
      </c>
      <c r="C574" s="5" t="s">
        <v>16</v>
      </c>
      <c r="D574" s="5" t="s">
        <v>17</v>
      </c>
      <c r="E574" s="28">
        <f t="shared" si="54"/>
        <v>0.50628844317096477</v>
      </c>
      <c r="F574" s="15"/>
      <c r="G574" s="16">
        <f>G575+G587+G588</f>
        <v>106.01680000000002</v>
      </c>
      <c r="H574" s="17">
        <f t="shared" si="55"/>
        <v>1272.2016000000003</v>
      </c>
      <c r="I574" s="15"/>
      <c r="J574" s="17">
        <f>G570-G574</f>
        <v>0.77719999999999345</v>
      </c>
    </row>
    <row r="575" spans="1:10" hidden="1" x14ac:dyDescent="0.15">
      <c r="A575" s="19" t="s">
        <v>91</v>
      </c>
      <c r="B575" s="18">
        <v>209.4</v>
      </c>
      <c r="C575" s="6" t="s">
        <v>127</v>
      </c>
      <c r="D575" s="6" t="s">
        <v>18</v>
      </c>
      <c r="E575" s="11">
        <f t="shared" si="54"/>
        <v>0.4842884431709647</v>
      </c>
      <c r="G575" s="14">
        <f>SUM(G576:G584)</f>
        <v>101.41000000000001</v>
      </c>
      <c r="H575" s="11">
        <f t="shared" si="55"/>
        <v>1216.92</v>
      </c>
    </row>
    <row r="576" spans="1:10" hidden="1" x14ac:dyDescent="0.15">
      <c r="A576" s="19" t="s">
        <v>91</v>
      </c>
      <c r="B576" s="18">
        <v>209.4</v>
      </c>
      <c r="C576" s="9" t="s">
        <v>128</v>
      </c>
      <c r="D576" s="6" t="s">
        <v>19</v>
      </c>
      <c r="E576" s="48">
        <f t="shared" si="54"/>
        <v>0.27220630372492838</v>
      </c>
      <c r="G576" s="10">
        <v>57</v>
      </c>
      <c r="H576" s="11">
        <f t="shared" si="55"/>
        <v>684</v>
      </c>
    </row>
    <row r="577" spans="1:10" hidden="1" x14ac:dyDescent="0.15">
      <c r="A577" s="19" t="s">
        <v>91</v>
      </c>
      <c r="B577" s="18">
        <v>209.4</v>
      </c>
      <c r="C577" s="9" t="s">
        <v>129</v>
      </c>
      <c r="D577" s="6" t="s">
        <v>20</v>
      </c>
      <c r="E577" s="26">
        <v>0.02</v>
      </c>
      <c r="G577" s="10">
        <f>B577*E577</f>
        <v>4.1880000000000006</v>
      </c>
      <c r="H577" s="11">
        <f t="shared" si="55"/>
        <v>50.256000000000007</v>
      </c>
    </row>
    <row r="578" spans="1:10" hidden="1" x14ac:dyDescent="0.15">
      <c r="A578" s="19" t="s">
        <v>91</v>
      </c>
      <c r="B578" s="18">
        <v>209.4</v>
      </c>
      <c r="C578" s="9" t="s">
        <v>130</v>
      </c>
      <c r="D578" s="6" t="s">
        <v>22</v>
      </c>
      <c r="E578" s="26">
        <v>0.09</v>
      </c>
      <c r="G578" s="10">
        <f>E578*B578</f>
        <v>18.846</v>
      </c>
      <c r="H578" s="11">
        <f t="shared" si="55"/>
        <v>226.15199999999999</v>
      </c>
    </row>
    <row r="579" spans="1:10" hidden="1" x14ac:dyDescent="0.15">
      <c r="A579" s="19" t="s">
        <v>91</v>
      </c>
      <c r="B579" s="18">
        <v>209.4</v>
      </c>
      <c r="C579" s="9" t="s">
        <v>131</v>
      </c>
      <c r="D579" s="6" t="s">
        <v>47</v>
      </c>
      <c r="E579" s="11">
        <f t="shared" si="54"/>
        <v>0</v>
      </c>
      <c r="G579" s="10">
        <v>0</v>
      </c>
      <c r="H579" s="11">
        <f t="shared" si="55"/>
        <v>0</v>
      </c>
    </row>
    <row r="580" spans="1:10" hidden="1" x14ac:dyDescent="0.15">
      <c r="A580" s="19" t="s">
        <v>91</v>
      </c>
      <c r="B580" s="18">
        <v>209.4</v>
      </c>
      <c r="C580" s="9" t="s">
        <v>132</v>
      </c>
      <c r="D580" s="6" t="s">
        <v>25</v>
      </c>
      <c r="E580" s="11">
        <f t="shared" si="54"/>
        <v>0</v>
      </c>
      <c r="G580" s="10">
        <v>0</v>
      </c>
      <c r="H580" s="11">
        <f t="shared" si="55"/>
        <v>0</v>
      </c>
    </row>
    <row r="581" spans="1:10" hidden="1" x14ac:dyDescent="0.15">
      <c r="A581" s="19" t="s">
        <v>91</v>
      </c>
      <c r="B581" s="18">
        <v>209.4</v>
      </c>
      <c r="C581" s="9" t="s">
        <v>133</v>
      </c>
      <c r="D581" s="6" t="s">
        <v>27</v>
      </c>
      <c r="E581" s="26">
        <v>0.02</v>
      </c>
      <c r="G581" s="10">
        <f>B581*E581</f>
        <v>4.1880000000000006</v>
      </c>
      <c r="H581" s="11">
        <f t="shared" si="55"/>
        <v>50.256000000000007</v>
      </c>
    </row>
    <row r="582" spans="1:10" hidden="1" x14ac:dyDescent="0.15">
      <c r="A582" s="19" t="s">
        <v>91</v>
      </c>
      <c r="B582" s="18">
        <v>209.4</v>
      </c>
      <c r="C582" s="9" t="s">
        <v>134</v>
      </c>
      <c r="D582" s="6" t="s">
        <v>29</v>
      </c>
      <c r="E582" s="26">
        <v>0.02</v>
      </c>
      <c r="G582" s="10">
        <f>B582*E582</f>
        <v>4.1880000000000006</v>
      </c>
      <c r="H582" s="11">
        <f t="shared" si="55"/>
        <v>50.256000000000007</v>
      </c>
    </row>
    <row r="583" spans="1:10" hidden="1" x14ac:dyDescent="0.15">
      <c r="A583" s="19" t="s">
        <v>91</v>
      </c>
      <c r="B583" s="18">
        <v>209.4</v>
      </c>
      <c r="C583" s="9" t="s">
        <v>135</v>
      </c>
      <c r="D583" s="6" t="s">
        <v>142</v>
      </c>
      <c r="E583" s="11">
        <f t="shared" si="54"/>
        <v>0</v>
      </c>
      <c r="G583" s="10">
        <v>0</v>
      </c>
      <c r="H583" s="11">
        <f t="shared" si="55"/>
        <v>0</v>
      </c>
    </row>
    <row r="584" spans="1:10" hidden="1" x14ac:dyDescent="0.15">
      <c r="A584" s="19" t="s">
        <v>91</v>
      </c>
      <c r="B584" s="18">
        <v>209.4</v>
      </c>
      <c r="C584" s="9" t="s">
        <v>136</v>
      </c>
      <c r="D584" s="6" t="s">
        <v>143</v>
      </c>
      <c r="E584" s="11">
        <f t="shared" si="54"/>
        <v>6.2082139446036293E-2</v>
      </c>
      <c r="G584" s="16">
        <v>13</v>
      </c>
      <c r="H584" s="11">
        <f t="shared" si="55"/>
        <v>156</v>
      </c>
    </row>
    <row r="585" spans="1:10" hidden="1" x14ac:dyDescent="0.15">
      <c r="A585" s="19" t="s">
        <v>91</v>
      </c>
      <c r="B585" s="18">
        <v>209.4</v>
      </c>
      <c r="C585" s="9" t="s">
        <v>137</v>
      </c>
      <c r="D585" s="6" t="s">
        <v>37</v>
      </c>
      <c r="E585" s="11">
        <f t="shared" si="54"/>
        <v>0</v>
      </c>
      <c r="G585" s="10">
        <v>0</v>
      </c>
      <c r="H585" s="11">
        <f t="shared" si="55"/>
        <v>0</v>
      </c>
    </row>
    <row r="586" spans="1:10" hidden="1" x14ac:dyDescent="0.15">
      <c r="A586" s="19" t="s">
        <v>91</v>
      </c>
      <c r="B586" s="18">
        <v>209.4</v>
      </c>
      <c r="C586" s="9" t="s">
        <v>138</v>
      </c>
      <c r="D586" s="6" t="s">
        <v>39</v>
      </c>
      <c r="E586" s="11">
        <f t="shared" si="54"/>
        <v>0</v>
      </c>
      <c r="G586" s="10">
        <v>0</v>
      </c>
      <c r="H586" s="11">
        <f t="shared" si="55"/>
        <v>0</v>
      </c>
    </row>
    <row r="587" spans="1:10" hidden="1" x14ac:dyDescent="0.15">
      <c r="A587" s="19" t="s">
        <v>91</v>
      </c>
      <c r="B587" s="18">
        <v>209.4</v>
      </c>
      <c r="C587" s="6" t="s">
        <v>139</v>
      </c>
      <c r="D587" s="6" t="s">
        <v>141</v>
      </c>
      <c r="E587" s="11">
        <f t="shared" si="54"/>
        <v>0</v>
      </c>
      <c r="G587" s="10">
        <v>0</v>
      </c>
      <c r="H587" s="11">
        <f t="shared" si="55"/>
        <v>0</v>
      </c>
    </row>
    <row r="588" spans="1:10" hidden="1" x14ac:dyDescent="0.15">
      <c r="A588" s="19" t="s">
        <v>91</v>
      </c>
      <c r="B588" s="18">
        <v>209.4</v>
      </c>
      <c r="C588" s="6" t="s">
        <v>140</v>
      </c>
      <c r="D588" s="6" t="s">
        <v>80</v>
      </c>
      <c r="E588" s="46">
        <v>2.1999999999999999E-2</v>
      </c>
      <c r="G588" s="14">
        <f>E588*B588</f>
        <v>4.6067999999999998</v>
      </c>
      <c r="H588" s="11">
        <f t="shared" si="55"/>
        <v>55.281599999999997</v>
      </c>
    </row>
    <row r="589" spans="1:10" x14ac:dyDescent="0.15">
      <c r="A589" s="20" t="s">
        <v>91</v>
      </c>
      <c r="B589" s="21">
        <v>209.4</v>
      </c>
      <c r="C589" s="23" t="s">
        <v>51</v>
      </c>
      <c r="D589" s="23" t="s">
        <v>52</v>
      </c>
      <c r="E589" s="10">
        <f>G589/B589</f>
        <v>0.05</v>
      </c>
      <c r="G589" s="10">
        <v>10.47</v>
      </c>
      <c r="H589" s="11">
        <f>G589*12</f>
        <v>125.64000000000001</v>
      </c>
    </row>
    <row r="590" spans="1:10" hidden="1" x14ac:dyDescent="0.15">
      <c r="A590" s="19" t="s">
        <v>118</v>
      </c>
      <c r="B590" s="18">
        <v>65.8</v>
      </c>
      <c r="C590" s="5" t="s">
        <v>5</v>
      </c>
      <c r="D590" s="5" t="s">
        <v>6</v>
      </c>
      <c r="E590" s="16">
        <f>G590/B590</f>
        <v>0.38</v>
      </c>
      <c r="F590" s="15"/>
      <c r="G590" s="17">
        <f>SUM(G591:G594)</f>
        <v>25.003999999999998</v>
      </c>
      <c r="H590" s="17">
        <f>G590*12</f>
        <v>300.048</v>
      </c>
      <c r="I590" s="15"/>
      <c r="J590" s="15"/>
    </row>
    <row r="591" spans="1:10" hidden="1" x14ac:dyDescent="0.15">
      <c r="A591" s="19" t="s">
        <v>118</v>
      </c>
      <c r="B591" s="18">
        <v>65.8</v>
      </c>
      <c r="C591" s="6" t="s">
        <v>123</v>
      </c>
      <c r="D591" s="6" t="s">
        <v>8</v>
      </c>
      <c r="E591" s="29">
        <v>0.38</v>
      </c>
      <c r="G591" s="13">
        <f>B591*E591</f>
        <v>25.003999999999998</v>
      </c>
      <c r="H591" s="11">
        <f>G591*12</f>
        <v>300.048</v>
      </c>
    </row>
    <row r="592" spans="1:10" hidden="1" x14ac:dyDescent="0.15">
      <c r="A592" s="19" t="s">
        <v>118</v>
      </c>
      <c r="B592" s="18">
        <v>65.8</v>
      </c>
      <c r="C592" s="6" t="s">
        <v>124</v>
      </c>
      <c r="D592" s="6" t="s">
        <v>45</v>
      </c>
      <c r="E592" s="10">
        <f t="shared" ref="E592:E608" si="56">G592/B592</f>
        <v>0</v>
      </c>
      <c r="G592" s="10">
        <v>0</v>
      </c>
      <c r="H592" s="11">
        <f t="shared" ref="H592:H609" si="57">G592*12</f>
        <v>0</v>
      </c>
    </row>
    <row r="593" spans="1:10" hidden="1" x14ac:dyDescent="0.15">
      <c r="A593" s="19" t="s">
        <v>118</v>
      </c>
      <c r="B593" s="18">
        <v>65.8</v>
      </c>
      <c r="C593" s="6" t="s">
        <v>125</v>
      </c>
      <c r="D593" s="6" t="s">
        <v>141</v>
      </c>
      <c r="E593" s="10">
        <f t="shared" si="56"/>
        <v>0</v>
      </c>
      <c r="G593" s="10">
        <v>0</v>
      </c>
      <c r="H593" s="11">
        <f t="shared" si="57"/>
        <v>0</v>
      </c>
    </row>
    <row r="594" spans="1:10" hidden="1" x14ac:dyDescent="0.15">
      <c r="A594" s="19" t="s">
        <v>118</v>
      </c>
      <c r="B594" s="18">
        <v>65.8</v>
      </c>
      <c r="C594" s="6" t="s">
        <v>126</v>
      </c>
      <c r="D594" s="6" t="s">
        <v>150</v>
      </c>
      <c r="E594" s="10"/>
      <c r="G594" s="10">
        <v>0</v>
      </c>
      <c r="H594" s="11">
        <f t="shared" si="57"/>
        <v>0</v>
      </c>
    </row>
    <row r="595" spans="1:10" hidden="1" x14ac:dyDescent="0.15">
      <c r="A595" s="19" t="s">
        <v>118</v>
      </c>
      <c r="B595" s="18">
        <v>65.8</v>
      </c>
      <c r="C595" s="5" t="s">
        <v>16</v>
      </c>
      <c r="D595" s="5" t="s">
        <v>17</v>
      </c>
      <c r="E595" s="28">
        <f t="shared" si="56"/>
        <v>0.38476595744680858</v>
      </c>
      <c r="F595" s="15"/>
      <c r="G595" s="16">
        <f>G596+G608+G609</f>
        <v>25.317600000000002</v>
      </c>
      <c r="H595" s="17">
        <f t="shared" si="57"/>
        <v>303.81120000000004</v>
      </c>
      <c r="I595" s="15"/>
      <c r="J595" s="17">
        <f>G591-G595</f>
        <v>-0.31360000000000454</v>
      </c>
    </row>
    <row r="596" spans="1:10" hidden="1" x14ac:dyDescent="0.15">
      <c r="A596" s="19" t="s">
        <v>118</v>
      </c>
      <c r="B596" s="18">
        <v>65.8</v>
      </c>
      <c r="C596" s="6" t="s">
        <v>127</v>
      </c>
      <c r="D596" s="6" t="s">
        <v>18</v>
      </c>
      <c r="E596" s="11">
        <f t="shared" si="56"/>
        <v>0.36276595744680856</v>
      </c>
      <c r="G596" s="14">
        <f>SUM(G597:G605)</f>
        <v>23.87</v>
      </c>
      <c r="H596" s="11">
        <f t="shared" si="57"/>
        <v>286.44</v>
      </c>
    </row>
    <row r="597" spans="1:10" hidden="1" x14ac:dyDescent="0.15">
      <c r="A597" s="19" t="s">
        <v>118</v>
      </c>
      <c r="B597" s="18">
        <v>65.8</v>
      </c>
      <c r="C597" s="9" t="s">
        <v>128</v>
      </c>
      <c r="D597" s="6" t="s">
        <v>19</v>
      </c>
      <c r="E597" s="48">
        <f t="shared" si="56"/>
        <v>0.10638297872340426</v>
      </c>
      <c r="G597" s="10">
        <v>7</v>
      </c>
      <c r="H597" s="11">
        <f t="shared" si="57"/>
        <v>84</v>
      </c>
    </row>
    <row r="598" spans="1:10" hidden="1" x14ac:dyDescent="0.15">
      <c r="A598" s="19" t="s">
        <v>118</v>
      </c>
      <c r="B598" s="18">
        <v>65.8</v>
      </c>
      <c r="C598" s="9" t="s">
        <v>129</v>
      </c>
      <c r="D598" s="6" t="s">
        <v>20</v>
      </c>
      <c r="E598" s="26">
        <v>0.02</v>
      </c>
      <c r="G598" s="10">
        <f>B598*E598</f>
        <v>1.3160000000000001</v>
      </c>
      <c r="H598" s="11">
        <f t="shared" si="57"/>
        <v>15.792000000000002</v>
      </c>
    </row>
    <row r="599" spans="1:10" hidden="1" x14ac:dyDescent="0.15">
      <c r="A599" s="19" t="s">
        <v>118</v>
      </c>
      <c r="B599" s="18">
        <v>65.8</v>
      </c>
      <c r="C599" s="9" t="s">
        <v>130</v>
      </c>
      <c r="D599" s="6" t="s">
        <v>22</v>
      </c>
      <c r="E599" s="26">
        <v>0.09</v>
      </c>
      <c r="G599" s="10">
        <f>E599*B599</f>
        <v>5.9219999999999997</v>
      </c>
      <c r="H599" s="11">
        <f t="shared" si="57"/>
        <v>71.063999999999993</v>
      </c>
    </row>
    <row r="600" spans="1:10" hidden="1" x14ac:dyDescent="0.15">
      <c r="A600" s="19" t="s">
        <v>118</v>
      </c>
      <c r="B600" s="18">
        <v>65.8</v>
      </c>
      <c r="C600" s="9" t="s">
        <v>131</v>
      </c>
      <c r="D600" s="6" t="s">
        <v>47</v>
      </c>
      <c r="E600" s="11">
        <f t="shared" si="56"/>
        <v>0</v>
      </c>
      <c r="G600" s="10">
        <v>0</v>
      </c>
      <c r="H600" s="11">
        <f t="shared" si="57"/>
        <v>0</v>
      </c>
    </row>
    <row r="601" spans="1:10" hidden="1" x14ac:dyDescent="0.15">
      <c r="A601" s="19" t="s">
        <v>118</v>
      </c>
      <c r="B601" s="18">
        <v>65.8</v>
      </c>
      <c r="C601" s="9" t="s">
        <v>132</v>
      </c>
      <c r="D601" s="6" t="s">
        <v>25</v>
      </c>
      <c r="E601" s="11">
        <f t="shared" si="56"/>
        <v>0</v>
      </c>
      <c r="G601" s="10">
        <v>0</v>
      </c>
      <c r="H601" s="11">
        <f t="shared" si="57"/>
        <v>0</v>
      </c>
    </row>
    <row r="602" spans="1:10" hidden="1" x14ac:dyDescent="0.15">
      <c r="A602" s="19" t="s">
        <v>118</v>
      </c>
      <c r="B602" s="18">
        <v>65.8</v>
      </c>
      <c r="C602" s="9" t="s">
        <v>133</v>
      </c>
      <c r="D602" s="6" t="s">
        <v>27</v>
      </c>
      <c r="E602" s="26">
        <v>0.02</v>
      </c>
      <c r="G602" s="10">
        <f>B602*E602</f>
        <v>1.3160000000000001</v>
      </c>
      <c r="H602" s="11">
        <f t="shared" si="57"/>
        <v>15.792000000000002</v>
      </c>
    </row>
    <row r="603" spans="1:10" hidden="1" x14ac:dyDescent="0.15">
      <c r="A603" s="19" t="s">
        <v>118</v>
      </c>
      <c r="B603" s="18">
        <v>65.8</v>
      </c>
      <c r="C603" s="9" t="s">
        <v>134</v>
      </c>
      <c r="D603" s="6" t="s">
        <v>29</v>
      </c>
      <c r="E603" s="26">
        <v>0.02</v>
      </c>
      <c r="G603" s="10">
        <f>B603*E603</f>
        <v>1.3160000000000001</v>
      </c>
      <c r="H603" s="11">
        <f t="shared" si="57"/>
        <v>15.792000000000002</v>
      </c>
      <c r="J603" s="4" t="s">
        <v>148</v>
      </c>
    </row>
    <row r="604" spans="1:10" hidden="1" x14ac:dyDescent="0.15">
      <c r="A604" s="19" t="s">
        <v>118</v>
      </c>
      <c r="B604" s="18">
        <v>65.8</v>
      </c>
      <c r="C604" s="9" t="s">
        <v>135</v>
      </c>
      <c r="D604" s="6" t="s">
        <v>142</v>
      </c>
      <c r="E604" s="11">
        <f t="shared" si="56"/>
        <v>0</v>
      </c>
      <c r="G604" s="10">
        <v>0</v>
      </c>
      <c r="H604" s="11">
        <f t="shared" si="57"/>
        <v>0</v>
      </c>
    </row>
    <row r="605" spans="1:10" hidden="1" x14ac:dyDescent="0.15">
      <c r="A605" s="19" t="s">
        <v>118</v>
      </c>
      <c r="B605" s="18">
        <v>65.8</v>
      </c>
      <c r="C605" s="9" t="s">
        <v>136</v>
      </c>
      <c r="D605" s="6" t="s">
        <v>143</v>
      </c>
      <c r="E605" s="11">
        <f t="shared" si="56"/>
        <v>0.10638297872340426</v>
      </c>
      <c r="G605" s="16">
        <v>7</v>
      </c>
      <c r="H605" s="11">
        <f t="shared" si="57"/>
        <v>84</v>
      </c>
    </row>
    <row r="606" spans="1:10" hidden="1" x14ac:dyDescent="0.15">
      <c r="A606" s="19" t="s">
        <v>118</v>
      </c>
      <c r="B606" s="18">
        <v>65.8</v>
      </c>
      <c r="C606" s="9" t="s">
        <v>137</v>
      </c>
      <c r="D606" s="6" t="s">
        <v>37</v>
      </c>
      <c r="E606" s="11">
        <f t="shared" si="56"/>
        <v>0</v>
      </c>
      <c r="G606" s="10">
        <v>0</v>
      </c>
      <c r="H606" s="11">
        <f t="shared" si="57"/>
        <v>0</v>
      </c>
    </row>
    <row r="607" spans="1:10" hidden="1" x14ac:dyDescent="0.15">
      <c r="A607" s="19" t="s">
        <v>118</v>
      </c>
      <c r="B607" s="18">
        <v>65.8</v>
      </c>
      <c r="C607" s="9" t="s">
        <v>138</v>
      </c>
      <c r="D607" s="6" t="s">
        <v>39</v>
      </c>
      <c r="E607" s="11">
        <f t="shared" si="56"/>
        <v>0</v>
      </c>
      <c r="G607" s="10">
        <v>0</v>
      </c>
      <c r="H607" s="11">
        <f t="shared" si="57"/>
        <v>0</v>
      </c>
    </row>
    <row r="608" spans="1:10" hidden="1" x14ac:dyDescent="0.15">
      <c r="A608" s="19" t="s">
        <v>118</v>
      </c>
      <c r="B608" s="18">
        <v>65.8</v>
      </c>
      <c r="C608" s="6" t="s">
        <v>139</v>
      </c>
      <c r="D608" s="6" t="s">
        <v>141</v>
      </c>
      <c r="E608" s="11">
        <f t="shared" si="56"/>
        <v>0</v>
      </c>
      <c r="G608" s="10">
        <v>0</v>
      </c>
      <c r="H608" s="11">
        <f t="shared" si="57"/>
        <v>0</v>
      </c>
    </row>
    <row r="609" spans="1:10" hidden="1" x14ac:dyDescent="0.15">
      <c r="A609" s="19" t="s">
        <v>118</v>
      </c>
      <c r="B609" s="18">
        <v>65.8</v>
      </c>
      <c r="C609" s="6" t="s">
        <v>140</v>
      </c>
      <c r="D609" s="6" t="s">
        <v>80</v>
      </c>
      <c r="E609" s="46">
        <v>2.1999999999999999E-2</v>
      </c>
      <c r="G609" s="14">
        <f>E609*B609</f>
        <v>1.4475999999999998</v>
      </c>
      <c r="H609" s="11">
        <f t="shared" si="57"/>
        <v>17.371199999999998</v>
      </c>
    </row>
    <row r="610" spans="1:10" x14ac:dyDescent="0.15">
      <c r="A610" s="20" t="s">
        <v>118</v>
      </c>
      <c r="B610" s="21">
        <v>65.8</v>
      </c>
      <c r="C610" s="23" t="s">
        <v>51</v>
      </c>
      <c r="D610" s="23" t="s">
        <v>52</v>
      </c>
      <c r="E610" s="10">
        <f>G610/B610</f>
        <v>6.0030395136778124E-2</v>
      </c>
      <c r="G610" s="10">
        <v>3.95</v>
      </c>
      <c r="H610" s="11">
        <f>G610*12</f>
        <v>47.400000000000006</v>
      </c>
    </row>
    <row r="611" spans="1:10" hidden="1" x14ac:dyDescent="0.15">
      <c r="A611" s="19" t="s">
        <v>92</v>
      </c>
      <c r="B611" s="18">
        <v>569</v>
      </c>
      <c r="C611" s="5" t="s">
        <v>5</v>
      </c>
      <c r="D611" s="5" t="s">
        <v>6</v>
      </c>
      <c r="E611" s="16">
        <f>G611/B611</f>
        <v>0.34</v>
      </c>
      <c r="F611" s="15"/>
      <c r="G611" s="17">
        <f>SUM(G612:G615)</f>
        <v>193.46</v>
      </c>
      <c r="H611" s="17">
        <f>G611*12</f>
        <v>2321.52</v>
      </c>
      <c r="I611" s="15"/>
      <c r="J611" s="15"/>
    </row>
    <row r="612" spans="1:10" hidden="1" x14ac:dyDescent="0.15">
      <c r="A612" s="19" t="s">
        <v>92</v>
      </c>
      <c r="B612" s="18">
        <v>569</v>
      </c>
      <c r="C612" s="6" t="s">
        <v>123</v>
      </c>
      <c r="D612" s="6" t="s">
        <v>8</v>
      </c>
      <c r="E612" s="29">
        <v>0.34</v>
      </c>
      <c r="G612" s="13">
        <f>B612*E612</f>
        <v>193.46</v>
      </c>
      <c r="H612" s="11">
        <f>G612*12</f>
        <v>2321.52</v>
      </c>
    </row>
    <row r="613" spans="1:10" hidden="1" x14ac:dyDescent="0.15">
      <c r="A613" s="19" t="s">
        <v>92</v>
      </c>
      <c r="B613" s="18">
        <v>569</v>
      </c>
      <c r="C613" s="6" t="s">
        <v>124</v>
      </c>
      <c r="D613" s="6" t="s">
        <v>45</v>
      </c>
      <c r="E613" s="10">
        <f t="shared" ref="E613:E629" si="58">G613/B613</f>
        <v>0</v>
      </c>
      <c r="G613" s="10">
        <v>0</v>
      </c>
      <c r="H613" s="11">
        <f t="shared" ref="H613:H630" si="59">G613*12</f>
        <v>0</v>
      </c>
    </row>
    <row r="614" spans="1:10" hidden="1" x14ac:dyDescent="0.15">
      <c r="A614" s="19" t="s">
        <v>92</v>
      </c>
      <c r="B614" s="18">
        <v>569</v>
      </c>
      <c r="C614" s="6" t="s">
        <v>125</v>
      </c>
      <c r="D614" s="6" t="s">
        <v>141</v>
      </c>
      <c r="E614" s="10">
        <f t="shared" si="58"/>
        <v>0</v>
      </c>
      <c r="G614" s="10">
        <v>0</v>
      </c>
      <c r="H614" s="11">
        <f t="shared" si="59"/>
        <v>0</v>
      </c>
    </row>
    <row r="615" spans="1:10" hidden="1" x14ac:dyDescent="0.15">
      <c r="A615" s="19" t="s">
        <v>92</v>
      </c>
      <c r="B615" s="18">
        <v>569</v>
      </c>
      <c r="C615" s="6" t="s">
        <v>126</v>
      </c>
      <c r="D615" s="6" t="s">
        <v>150</v>
      </c>
      <c r="E615" s="10"/>
      <c r="G615" s="10">
        <v>0</v>
      </c>
      <c r="H615" s="11">
        <f t="shared" si="59"/>
        <v>0</v>
      </c>
    </row>
    <row r="616" spans="1:10" hidden="1" x14ac:dyDescent="0.15">
      <c r="A616" s="19" t="s">
        <v>92</v>
      </c>
      <c r="B616" s="18">
        <v>569</v>
      </c>
      <c r="C616" s="5" t="s">
        <v>16</v>
      </c>
      <c r="D616" s="5" t="s">
        <v>17</v>
      </c>
      <c r="E616" s="28">
        <f t="shared" si="58"/>
        <v>0.34071704745166959</v>
      </c>
      <c r="F616" s="15"/>
      <c r="G616" s="16">
        <f>G617+G629+G630</f>
        <v>193.86799999999999</v>
      </c>
      <c r="H616" s="17">
        <f t="shared" si="59"/>
        <v>2326.4160000000002</v>
      </c>
      <c r="I616" s="15"/>
      <c r="J616" s="17">
        <f>G612-G616</f>
        <v>-0.40799999999998704</v>
      </c>
    </row>
    <row r="617" spans="1:10" hidden="1" x14ac:dyDescent="0.15">
      <c r="A617" s="19" t="s">
        <v>92</v>
      </c>
      <c r="B617" s="18">
        <v>569</v>
      </c>
      <c r="C617" s="6" t="s">
        <v>127</v>
      </c>
      <c r="D617" s="6" t="s">
        <v>18</v>
      </c>
      <c r="E617" s="11">
        <f t="shared" si="58"/>
        <v>0.31871704745166957</v>
      </c>
      <c r="G617" s="14">
        <f>SUM(G618:G626)</f>
        <v>181.35</v>
      </c>
      <c r="H617" s="11">
        <f t="shared" si="59"/>
        <v>2176.1999999999998</v>
      </c>
    </row>
    <row r="618" spans="1:10" hidden="1" x14ac:dyDescent="0.15">
      <c r="A618" s="19" t="s">
        <v>92</v>
      </c>
      <c r="B618" s="18">
        <v>569</v>
      </c>
      <c r="C618" s="9" t="s">
        <v>128</v>
      </c>
      <c r="D618" s="6" t="s">
        <v>19</v>
      </c>
      <c r="E618" s="48">
        <f t="shared" si="58"/>
        <v>0.10720562390158173</v>
      </c>
      <c r="G618" s="10">
        <v>61</v>
      </c>
      <c r="H618" s="11">
        <f t="shared" si="59"/>
        <v>732</v>
      </c>
    </row>
    <row r="619" spans="1:10" hidden="1" x14ac:dyDescent="0.15">
      <c r="A619" s="19" t="s">
        <v>92</v>
      </c>
      <c r="B619" s="18">
        <v>569</v>
      </c>
      <c r="C619" s="9" t="s">
        <v>129</v>
      </c>
      <c r="D619" s="6" t="s">
        <v>20</v>
      </c>
      <c r="E619" s="26">
        <v>0.02</v>
      </c>
      <c r="G619" s="10">
        <f>B619*E619</f>
        <v>11.38</v>
      </c>
      <c r="H619" s="11">
        <f t="shared" si="59"/>
        <v>136.56</v>
      </c>
    </row>
    <row r="620" spans="1:10" hidden="1" x14ac:dyDescent="0.15">
      <c r="A620" s="19" t="s">
        <v>92</v>
      </c>
      <c r="B620" s="18">
        <v>569</v>
      </c>
      <c r="C620" s="9" t="s">
        <v>130</v>
      </c>
      <c r="D620" s="6" t="s">
        <v>22</v>
      </c>
      <c r="E620" s="26">
        <v>0.09</v>
      </c>
      <c r="G620" s="10">
        <f>E620*B620</f>
        <v>51.21</v>
      </c>
      <c r="H620" s="11">
        <f t="shared" si="59"/>
        <v>614.52</v>
      </c>
    </row>
    <row r="621" spans="1:10" hidden="1" x14ac:dyDescent="0.15">
      <c r="A621" s="19" t="s">
        <v>92</v>
      </c>
      <c r="B621" s="18">
        <v>569</v>
      </c>
      <c r="C621" s="9" t="s">
        <v>131</v>
      </c>
      <c r="D621" s="6" t="s">
        <v>47</v>
      </c>
      <c r="E621" s="11">
        <f t="shared" si="58"/>
        <v>0</v>
      </c>
      <c r="G621" s="10">
        <v>0</v>
      </c>
      <c r="H621" s="11">
        <f t="shared" si="59"/>
        <v>0</v>
      </c>
    </row>
    <row r="622" spans="1:10" hidden="1" x14ac:dyDescent="0.15">
      <c r="A622" s="19" t="s">
        <v>92</v>
      </c>
      <c r="B622" s="18">
        <v>569</v>
      </c>
      <c r="C622" s="9" t="s">
        <v>132</v>
      </c>
      <c r="D622" s="6" t="s">
        <v>25</v>
      </c>
      <c r="E622" s="11">
        <f t="shared" si="58"/>
        <v>0</v>
      </c>
      <c r="G622" s="10">
        <v>0</v>
      </c>
      <c r="H622" s="11">
        <f t="shared" si="59"/>
        <v>0</v>
      </c>
    </row>
    <row r="623" spans="1:10" hidden="1" x14ac:dyDescent="0.15">
      <c r="A623" s="19" t="s">
        <v>92</v>
      </c>
      <c r="B623" s="18">
        <v>569</v>
      </c>
      <c r="C623" s="9" t="s">
        <v>133</v>
      </c>
      <c r="D623" s="6" t="s">
        <v>27</v>
      </c>
      <c r="E623" s="26">
        <v>0.02</v>
      </c>
      <c r="G623" s="10">
        <f>B623*E623</f>
        <v>11.38</v>
      </c>
      <c r="H623" s="11">
        <f t="shared" si="59"/>
        <v>136.56</v>
      </c>
    </row>
    <row r="624" spans="1:10" hidden="1" x14ac:dyDescent="0.15">
      <c r="A624" s="19" t="s">
        <v>92</v>
      </c>
      <c r="B624" s="18">
        <v>569</v>
      </c>
      <c r="C624" s="9" t="s">
        <v>134</v>
      </c>
      <c r="D624" s="6" t="s">
        <v>29</v>
      </c>
      <c r="E624" s="26">
        <v>0.02</v>
      </c>
      <c r="G624" s="10">
        <f>B624*E624</f>
        <v>11.38</v>
      </c>
      <c r="H624" s="11">
        <f t="shared" si="59"/>
        <v>136.56</v>
      </c>
    </row>
    <row r="625" spans="1:10" hidden="1" x14ac:dyDescent="0.15">
      <c r="A625" s="19" t="s">
        <v>92</v>
      </c>
      <c r="B625" s="18">
        <v>569</v>
      </c>
      <c r="C625" s="9" t="s">
        <v>135</v>
      </c>
      <c r="D625" s="6" t="s">
        <v>142</v>
      </c>
      <c r="E625" s="11">
        <f t="shared" si="58"/>
        <v>0</v>
      </c>
      <c r="G625" s="10">
        <v>0</v>
      </c>
      <c r="H625" s="11">
        <f t="shared" si="59"/>
        <v>0</v>
      </c>
    </row>
    <row r="626" spans="1:10" hidden="1" x14ac:dyDescent="0.15">
      <c r="A626" s="19" t="s">
        <v>92</v>
      </c>
      <c r="B626" s="18">
        <v>569</v>
      </c>
      <c r="C626" s="9" t="s">
        <v>136</v>
      </c>
      <c r="D626" s="6" t="s">
        <v>143</v>
      </c>
      <c r="E626" s="11">
        <f t="shared" si="58"/>
        <v>6.1511423550087874E-2</v>
      </c>
      <c r="G626" s="16">
        <v>35</v>
      </c>
      <c r="H626" s="11">
        <f t="shared" si="59"/>
        <v>420</v>
      </c>
    </row>
    <row r="627" spans="1:10" hidden="1" x14ac:dyDescent="0.15">
      <c r="A627" s="19" t="s">
        <v>92</v>
      </c>
      <c r="B627" s="18">
        <v>569</v>
      </c>
      <c r="C627" s="9" t="s">
        <v>137</v>
      </c>
      <c r="D627" s="6" t="s">
        <v>37</v>
      </c>
      <c r="E627" s="11">
        <f t="shared" si="58"/>
        <v>0</v>
      </c>
      <c r="G627" s="10">
        <v>0</v>
      </c>
      <c r="H627" s="11">
        <f t="shared" si="59"/>
        <v>0</v>
      </c>
    </row>
    <row r="628" spans="1:10" hidden="1" x14ac:dyDescent="0.15">
      <c r="A628" s="19" t="s">
        <v>92</v>
      </c>
      <c r="B628" s="18">
        <v>569</v>
      </c>
      <c r="C628" s="9" t="s">
        <v>138</v>
      </c>
      <c r="D628" s="6" t="s">
        <v>39</v>
      </c>
      <c r="E628" s="11">
        <f t="shared" si="58"/>
        <v>0</v>
      </c>
      <c r="G628" s="10">
        <v>0</v>
      </c>
      <c r="H628" s="11">
        <f t="shared" si="59"/>
        <v>0</v>
      </c>
    </row>
    <row r="629" spans="1:10" hidden="1" x14ac:dyDescent="0.15">
      <c r="A629" s="19" t="s">
        <v>92</v>
      </c>
      <c r="B629" s="18">
        <v>569</v>
      </c>
      <c r="C629" s="6" t="s">
        <v>139</v>
      </c>
      <c r="D629" s="6" t="s">
        <v>141</v>
      </c>
      <c r="E629" s="11">
        <f t="shared" si="58"/>
        <v>0</v>
      </c>
      <c r="G629" s="10">
        <v>0</v>
      </c>
      <c r="H629" s="11">
        <f t="shared" si="59"/>
        <v>0</v>
      </c>
    </row>
    <row r="630" spans="1:10" hidden="1" x14ac:dyDescent="0.15">
      <c r="A630" s="19" t="s">
        <v>92</v>
      </c>
      <c r="B630" s="18">
        <v>569</v>
      </c>
      <c r="C630" s="6" t="s">
        <v>140</v>
      </c>
      <c r="D630" s="6" t="s">
        <v>80</v>
      </c>
      <c r="E630" s="46">
        <v>2.1999999999999999E-2</v>
      </c>
      <c r="G630" s="14">
        <f>E630*B630</f>
        <v>12.517999999999999</v>
      </c>
      <c r="H630" s="11">
        <f t="shared" si="59"/>
        <v>150.21599999999998</v>
      </c>
    </row>
    <row r="631" spans="1:10" x14ac:dyDescent="0.15">
      <c r="A631" s="20" t="s">
        <v>92</v>
      </c>
      <c r="B631" s="21">
        <v>569</v>
      </c>
      <c r="C631" s="23" t="s">
        <v>51</v>
      </c>
      <c r="D631" s="23" t="s">
        <v>52</v>
      </c>
      <c r="E631" s="10">
        <f>G631/B631</f>
        <v>5.0035149384885763E-2</v>
      </c>
      <c r="G631" s="10">
        <v>28.47</v>
      </c>
      <c r="H631" s="11">
        <f>G631*12</f>
        <v>341.64</v>
      </c>
    </row>
    <row r="632" spans="1:10" hidden="1" x14ac:dyDescent="0.15">
      <c r="A632" s="19" t="s">
        <v>119</v>
      </c>
      <c r="B632" s="18">
        <v>105.1</v>
      </c>
      <c r="C632" s="5" t="s">
        <v>5</v>
      </c>
      <c r="D632" s="5" t="s">
        <v>6</v>
      </c>
      <c r="E632" s="16">
        <f>G632/B632</f>
        <v>0.32</v>
      </c>
      <c r="F632" s="15"/>
      <c r="G632" s="17">
        <f>SUM(G633:G636)</f>
        <v>33.631999999999998</v>
      </c>
      <c r="H632" s="17">
        <f>G632*12</f>
        <v>403.58399999999995</v>
      </c>
      <c r="I632" s="15"/>
      <c r="J632" s="15"/>
    </row>
    <row r="633" spans="1:10" hidden="1" x14ac:dyDescent="0.15">
      <c r="A633" s="19" t="s">
        <v>119</v>
      </c>
      <c r="B633" s="18">
        <v>105.1</v>
      </c>
      <c r="C633" s="6" t="s">
        <v>123</v>
      </c>
      <c r="D633" s="6" t="s">
        <v>8</v>
      </c>
      <c r="E633" s="29">
        <v>0.32</v>
      </c>
      <c r="G633" s="13">
        <f>B633*E633</f>
        <v>33.631999999999998</v>
      </c>
      <c r="H633" s="11">
        <f>G633*12</f>
        <v>403.58399999999995</v>
      </c>
    </row>
    <row r="634" spans="1:10" hidden="1" x14ac:dyDescent="0.15">
      <c r="A634" s="19" t="s">
        <v>119</v>
      </c>
      <c r="B634" s="18">
        <v>105.1</v>
      </c>
      <c r="C634" s="6" t="s">
        <v>124</v>
      </c>
      <c r="D634" s="6" t="s">
        <v>45</v>
      </c>
      <c r="E634" s="10">
        <f t="shared" ref="E634:E650" si="60">G634/B634</f>
        <v>0</v>
      </c>
      <c r="G634" s="10">
        <v>0</v>
      </c>
      <c r="H634" s="11">
        <f t="shared" ref="H634:H651" si="61">G634*12</f>
        <v>0</v>
      </c>
    </row>
    <row r="635" spans="1:10" hidden="1" x14ac:dyDescent="0.15">
      <c r="A635" s="19" t="s">
        <v>119</v>
      </c>
      <c r="B635" s="18">
        <v>105.1</v>
      </c>
      <c r="C635" s="6" t="s">
        <v>125</v>
      </c>
      <c r="D635" s="6" t="s">
        <v>141</v>
      </c>
      <c r="E635" s="10">
        <f t="shared" si="60"/>
        <v>0</v>
      </c>
      <c r="G635" s="10">
        <v>0</v>
      </c>
      <c r="H635" s="11">
        <f t="shared" si="61"/>
        <v>0</v>
      </c>
    </row>
    <row r="636" spans="1:10" hidden="1" x14ac:dyDescent="0.15">
      <c r="A636" s="19" t="s">
        <v>119</v>
      </c>
      <c r="B636" s="18">
        <v>105.1</v>
      </c>
      <c r="C636" s="6" t="s">
        <v>126</v>
      </c>
      <c r="D636" s="6" t="s">
        <v>150</v>
      </c>
      <c r="E636" s="10"/>
      <c r="G636" s="10">
        <v>0</v>
      </c>
      <c r="H636" s="11">
        <f t="shared" si="61"/>
        <v>0</v>
      </c>
    </row>
    <row r="637" spans="1:10" hidden="1" x14ac:dyDescent="0.15">
      <c r="A637" s="19" t="s">
        <v>119</v>
      </c>
      <c r="B637" s="18">
        <v>105.1</v>
      </c>
      <c r="C637" s="5" t="s">
        <v>16</v>
      </c>
      <c r="D637" s="5" t="s">
        <v>17</v>
      </c>
      <c r="E637" s="28">
        <f t="shared" si="60"/>
        <v>0.32423596574690772</v>
      </c>
      <c r="F637" s="15"/>
      <c r="G637" s="16">
        <f>G638+G650+G651</f>
        <v>34.077199999999998</v>
      </c>
      <c r="H637" s="17">
        <f t="shared" si="61"/>
        <v>408.92639999999994</v>
      </c>
      <c r="I637" s="15"/>
      <c r="J637" s="17">
        <f>G633-G637</f>
        <v>-0.44519999999999982</v>
      </c>
    </row>
    <row r="638" spans="1:10" hidden="1" x14ac:dyDescent="0.15">
      <c r="A638" s="19" t="s">
        <v>119</v>
      </c>
      <c r="B638" s="18">
        <v>105.1</v>
      </c>
      <c r="C638" s="6" t="s">
        <v>127</v>
      </c>
      <c r="D638" s="6" t="s">
        <v>18</v>
      </c>
      <c r="E638" s="11">
        <f t="shared" si="60"/>
        <v>0.30223596574690775</v>
      </c>
      <c r="G638" s="14">
        <f>SUM(G639:G647)</f>
        <v>31.765000000000001</v>
      </c>
      <c r="H638" s="11">
        <f t="shared" si="61"/>
        <v>381.18</v>
      </c>
    </row>
    <row r="639" spans="1:10" hidden="1" x14ac:dyDescent="0.15">
      <c r="A639" s="19" t="s">
        <v>119</v>
      </c>
      <c r="B639" s="18">
        <v>105.1</v>
      </c>
      <c r="C639" s="9" t="s">
        <v>128</v>
      </c>
      <c r="D639" s="6" t="s">
        <v>19</v>
      </c>
      <c r="E639" s="48">
        <f t="shared" si="60"/>
        <v>0</v>
      </c>
      <c r="G639" s="10">
        <v>0</v>
      </c>
      <c r="H639" s="11">
        <f t="shared" si="61"/>
        <v>0</v>
      </c>
    </row>
    <row r="640" spans="1:10" hidden="1" x14ac:dyDescent="0.15">
      <c r="A640" s="19" t="s">
        <v>119</v>
      </c>
      <c r="B640" s="18">
        <v>105.1</v>
      </c>
      <c r="C640" s="9" t="s">
        <v>129</v>
      </c>
      <c r="D640" s="6" t="s">
        <v>20</v>
      </c>
      <c r="E640" s="26">
        <v>0.02</v>
      </c>
      <c r="G640" s="10">
        <f>B640*E640</f>
        <v>2.1019999999999999</v>
      </c>
      <c r="H640" s="11">
        <f t="shared" si="61"/>
        <v>25.223999999999997</v>
      </c>
    </row>
    <row r="641" spans="1:10" hidden="1" x14ac:dyDescent="0.15">
      <c r="A641" s="19" t="s">
        <v>119</v>
      </c>
      <c r="B641" s="18">
        <v>105.1</v>
      </c>
      <c r="C641" s="9" t="s">
        <v>130</v>
      </c>
      <c r="D641" s="6" t="s">
        <v>22</v>
      </c>
      <c r="E641" s="26">
        <v>0.09</v>
      </c>
      <c r="G641" s="10">
        <f>E641*B641</f>
        <v>9.4589999999999996</v>
      </c>
      <c r="H641" s="11">
        <f t="shared" si="61"/>
        <v>113.508</v>
      </c>
    </row>
    <row r="642" spans="1:10" hidden="1" x14ac:dyDescent="0.15">
      <c r="A642" s="19" t="s">
        <v>119</v>
      </c>
      <c r="B642" s="18">
        <v>105.1</v>
      </c>
      <c r="C642" s="9" t="s">
        <v>131</v>
      </c>
      <c r="D642" s="6" t="s">
        <v>47</v>
      </c>
      <c r="E642" s="11">
        <f t="shared" si="60"/>
        <v>0</v>
      </c>
      <c r="G642" s="10">
        <v>0</v>
      </c>
      <c r="H642" s="11">
        <f t="shared" si="61"/>
        <v>0</v>
      </c>
    </row>
    <row r="643" spans="1:10" hidden="1" x14ac:dyDescent="0.15">
      <c r="A643" s="19" t="s">
        <v>119</v>
      </c>
      <c r="B643" s="18">
        <v>105.1</v>
      </c>
      <c r="C643" s="9" t="s">
        <v>132</v>
      </c>
      <c r="D643" s="6" t="s">
        <v>25</v>
      </c>
      <c r="E643" s="11">
        <f t="shared" si="60"/>
        <v>0</v>
      </c>
      <c r="G643" s="10">
        <v>0</v>
      </c>
      <c r="H643" s="11">
        <f t="shared" si="61"/>
        <v>0</v>
      </c>
    </row>
    <row r="644" spans="1:10" hidden="1" x14ac:dyDescent="0.15">
      <c r="A644" s="19" t="s">
        <v>119</v>
      </c>
      <c r="B644" s="18">
        <v>105.1</v>
      </c>
      <c r="C644" s="9" t="s">
        <v>133</v>
      </c>
      <c r="D644" s="6" t="s">
        <v>27</v>
      </c>
      <c r="E644" s="26">
        <v>0.02</v>
      </c>
      <c r="G644" s="10">
        <f>B644*E644</f>
        <v>2.1019999999999999</v>
      </c>
      <c r="H644" s="11">
        <f t="shared" si="61"/>
        <v>25.223999999999997</v>
      </c>
    </row>
    <row r="645" spans="1:10" hidden="1" x14ac:dyDescent="0.15">
      <c r="A645" s="19" t="s">
        <v>119</v>
      </c>
      <c r="B645" s="18">
        <v>105.1</v>
      </c>
      <c r="C645" s="9" t="s">
        <v>134</v>
      </c>
      <c r="D645" s="6" t="s">
        <v>29</v>
      </c>
      <c r="E645" s="26">
        <v>0.02</v>
      </c>
      <c r="G645" s="10">
        <f>B645*E645</f>
        <v>2.1019999999999999</v>
      </c>
      <c r="H645" s="11">
        <f t="shared" si="61"/>
        <v>25.223999999999997</v>
      </c>
    </row>
    <row r="646" spans="1:10" hidden="1" x14ac:dyDescent="0.15">
      <c r="A646" s="19" t="s">
        <v>119</v>
      </c>
      <c r="B646" s="18">
        <v>105.1</v>
      </c>
      <c r="C646" s="9" t="s">
        <v>135</v>
      </c>
      <c r="D646" s="6" t="s">
        <v>142</v>
      </c>
      <c r="E646" s="11">
        <f t="shared" si="60"/>
        <v>0</v>
      </c>
      <c r="G646" s="10">
        <v>0</v>
      </c>
      <c r="H646" s="11">
        <f t="shared" si="61"/>
        <v>0</v>
      </c>
    </row>
    <row r="647" spans="1:10" hidden="1" x14ac:dyDescent="0.15">
      <c r="A647" s="19" t="s">
        <v>119</v>
      </c>
      <c r="B647" s="18">
        <v>105.1</v>
      </c>
      <c r="C647" s="9" t="s">
        <v>136</v>
      </c>
      <c r="D647" s="6" t="s">
        <v>143</v>
      </c>
      <c r="E647" s="11">
        <f t="shared" si="60"/>
        <v>0.1522359657469077</v>
      </c>
      <c r="G647" s="16">
        <v>16</v>
      </c>
      <c r="H647" s="11">
        <f t="shared" si="61"/>
        <v>192</v>
      </c>
    </row>
    <row r="648" spans="1:10" hidden="1" x14ac:dyDescent="0.15">
      <c r="A648" s="19" t="s">
        <v>119</v>
      </c>
      <c r="B648" s="18">
        <v>105.1</v>
      </c>
      <c r="C648" s="9" t="s">
        <v>137</v>
      </c>
      <c r="D648" s="6" t="s">
        <v>37</v>
      </c>
      <c r="E648" s="11">
        <f t="shared" si="60"/>
        <v>0</v>
      </c>
      <c r="G648" s="10">
        <v>0</v>
      </c>
      <c r="H648" s="11">
        <f t="shared" si="61"/>
        <v>0</v>
      </c>
    </row>
    <row r="649" spans="1:10" hidden="1" x14ac:dyDescent="0.15">
      <c r="A649" s="19" t="s">
        <v>119</v>
      </c>
      <c r="B649" s="18">
        <v>105.1</v>
      </c>
      <c r="C649" s="9" t="s">
        <v>138</v>
      </c>
      <c r="D649" s="6" t="s">
        <v>39</v>
      </c>
      <c r="E649" s="11">
        <f t="shared" si="60"/>
        <v>0</v>
      </c>
      <c r="G649" s="10">
        <v>0</v>
      </c>
      <c r="H649" s="11">
        <f t="shared" si="61"/>
        <v>0</v>
      </c>
    </row>
    <row r="650" spans="1:10" hidden="1" x14ac:dyDescent="0.15">
      <c r="A650" s="19" t="s">
        <v>119</v>
      </c>
      <c r="B650" s="18">
        <v>105.1</v>
      </c>
      <c r="C650" s="6" t="s">
        <v>139</v>
      </c>
      <c r="D650" s="6" t="s">
        <v>141</v>
      </c>
      <c r="E650" s="11">
        <f t="shared" si="60"/>
        <v>0</v>
      </c>
      <c r="G650" s="10">
        <v>0</v>
      </c>
      <c r="H650" s="11">
        <f t="shared" si="61"/>
        <v>0</v>
      </c>
    </row>
    <row r="651" spans="1:10" hidden="1" x14ac:dyDescent="0.15">
      <c r="A651" s="19" t="s">
        <v>119</v>
      </c>
      <c r="B651" s="18">
        <v>105.1</v>
      </c>
      <c r="C651" s="6" t="s">
        <v>140</v>
      </c>
      <c r="D651" s="6" t="s">
        <v>80</v>
      </c>
      <c r="E651" s="46">
        <v>2.1999999999999999E-2</v>
      </c>
      <c r="G651" s="14">
        <f>E651*B651</f>
        <v>2.3121999999999998</v>
      </c>
      <c r="H651" s="11">
        <f t="shared" si="61"/>
        <v>27.746399999999998</v>
      </c>
    </row>
    <row r="652" spans="1:10" x14ac:dyDescent="0.15">
      <c r="A652" s="20" t="s">
        <v>119</v>
      </c>
      <c r="B652" s="21">
        <v>105.1</v>
      </c>
      <c r="C652" s="23" t="s">
        <v>51</v>
      </c>
      <c r="D652" s="23" t="s">
        <v>52</v>
      </c>
      <c r="E652" s="10">
        <f>G652/B652</f>
        <v>6.9933396764985722E-2</v>
      </c>
      <c r="G652" s="10">
        <v>7.35</v>
      </c>
      <c r="H652" s="11">
        <f>G652*12</f>
        <v>88.199999999999989</v>
      </c>
    </row>
    <row r="653" spans="1:10" hidden="1" x14ac:dyDescent="0.15">
      <c r="A653" s="19" t="s">
        <v>93</v>
      </c>
      <c r="B653" s="18">
        <v>200.6</v>
      </c>
      <c r="C653" s="5" t="s">
        <v>5</v>
      </c>
      <c r="D653" s="5" t="s">
        <v>6</v>
      </c>
      <c r="E653" s="16">
        <f>G653/B653</f>
        <v>0.37509471585244275</v>
      </c>
      <c r="F653" s="15"/>
      <c r="G653" s="17">
        <f>SUM(G654:G657)</f>
        <v>75.244000000000014</v>
      </c>
      <c r="H653" s="17">
        <f>G653*12</f>
        <v>902.92800000000011</v>
      </c>
      <c r="I653" s="15"/>
      <c r="J653" s="15"/>
    </row>
    <row r="654" spans="1:10" hidden="1" x14ac:dyDescent="0.15">
      <c r="A654" s="19" t="s">
        <v>93</v>
      </c>
      <c r="B654" s="18">
        <v>200.6</v>
      </c>
      <c r="C654" s="6" t="s">
        <v>123</v>
      </c>
      <c r="D654" s="6" t="s">
        <v>8</v>
      </c>
      <c r="E654" s="29">
        <v>0.34</v>
      </c>
      <c r="G654" s="13">
        <f>B654*E654</f>
        <v>68.204000000000008</v>
      </c>
      <c r="H654" s="11">
        <f>G654*12</f>
        <v>818.44800000000009</v>
      </c>
    </row>
    <row r="655" spans="1:10" hidden="1" x14ac:dyDescent="0.15">
      <c r="A655" s="19" t="s">
        <v>93</v>
      </c>
      <c r="B655" s="18">
        <v>200.6</v>
      </c>
      <c r="C655" s="6" t="s">
        <v>124</v>
      </c>
      <c r="D655" s="6" t="s">
        <v>45</v>
      </c>
      <c r="E655" s="10">
        <f t="shared" ref="E655:E671" si="62">G655/B655</f>
        <v>0</v>
      </c>
      <c r="G655" s="10">
        <v>0</v>
      </c>
      <c r="H655" s="11">
        <f t="shared" ref="H655:H672" si="63">G655*12</f>
        <v>0</v>
      </c>
    </row>
    <row r="656" spans="1:10" hidden="1" x14ac:dyDescent="0.15">
      <c r="A656" s="19" t="s">
        <v>93</v>
      </c>
      <c r="B656" s="18">
        <v>200.6</v>
      </c>
      <c r="C656" s="6" t="s">
        <v>125</v>
      </c>
      <c r="D656" s="6" t="s">
        <v>141</v>
      </c>
      <c r="E656" s="10">
        <f t="shared" si="62"/>
        <v>0</v>
      </c>
      <c r="G656" s="10">
        <v>0</v>
      </c>
      <c r="H656" s="11">
        <f t="shared" si="63"/>
        <v>0</v>
      </c>
    </row>
    <row r="657" spans="1:10" hidden="1" x14ac:dyDescent="0.15">
      <c r="A657" s="19" t="s">
        <v>93</v>
      </c>
      <c r="B657" s="18">
        <v>200.6</v>
      </c>
      <c r="C657" s="6" t="s">
        <v>126</v>
      </c>
      <c r="D657" s="6" t="s">
        <v>150</v>
      </c>
      <c r="E657" s="10"/>
      <c r="G657" s="10">
        <v>7.04</v>
      </c>
      <c r="H657" s="11">
        <f t="shared" si="63"/>
        <v>84.48</v>
      </c>
    </row>
    <row r="658" spans="1:10" hidden="1" x14ac:dyDescent="0.15">
      <c r="A658" s="19" t="s">
        <v>93</v>
      </c>
      <c r="B658" s="18">
        <v>200.6</v>
      </c>
      <c r="C658" s="5" t="s">
        <v>16</v>
      </c>
      <c r="D658" s="5" t="s">
        <v>17</v>
      </c>
      <c r="E658" s="16">
        <f t="shared" si="62"/>
        <v>0.34149152542372885</v>
      </c>
      <c r="F658" s="15"/>
      <c r="G658" s="16">
        <f>G659+G671+G672</f>
        <v>68.503200000000007</v>
      </c>
      <c r="H658" s="17">
        <f t="shared" si="63"/>
        <v>822.03840000000014</v>
      </c>
      <c r="I658" s="15"/>
      <c r="J658" s="17">
        <f>G654-G658</f>
        <v>-0.29919999999999902</v>
      </c>
    </row>
    <row r="659" spans="1:10" hidden="1" x14ac:dyDescent="0.15">
      <c r="A659" s="19" t="s">
        <v>93</v>
      </c>
      <c r="B659" s="18">
        <v>200.6</v>
      </c>
      <c r="C659" s="6" t="s">
        <v>127</v>
      </c>
      <c r="D659" s="6" t="s">
        <v>18</v>
      </c>
      <c r="E659" s="11">
        <f t="shared" si="62"/>
        <v>0.31949152542372883</v>
      </c>
      <c r="G659" s="14">
        <f>SUM(G660:G668)</f>
        <v>64.09</v>
      </c>
      <c r="H659" s="11">
        <f t="shared" si="63"/>
        <v>769.08</v>
      </c>
    </row>
    <row r="660" spans="1:10" hidden="1" x14ac:dyDescent="0.15">
      <c r="A660" s="19" t="s">
        <v>93</v>
      </c>
      <c r="B660" s="18">
        <v>200.6</v>
      </c>
      <c r="C660" s="9" t="s">
        <v>128</v>
      </c>
      <c r="D660" s="6" t="s">
        <v>19</v>
      </c>
      <c r="E660" s="48">
        <f t="shared" si="62"/>
        <v>0.10967098703888335</v>
      </c>
      <c r="G660" s="10">
        <v>22</v>
      </c>
      <c r="H660" s="11">
        <f t="shared" si="63"/>
        <v>264</v>
      </c>
    </row>
    <row r="661" spans="1:10" hidden="1" x14ac:dyDescent="0.15">
      <c r="A661" s="19" t="s">
        <v>93</v>
      </c>
      <c r="B661" s="18">
        <v>200.6</v>
      </c>
      <c r="C661" s="9" t="s">
        <v>129</v>
      </c>
      <c r="D661" s="6" t="s">
        <v>20</v>
      </c>
      <c r="E661" s="26">
        <v>0.02</v>
      </c>
      <c r="G661" s="10">
        <f>B661*E661</f>
        <v>4.0119999999999996</v>
      </c>
      <c r="H661" s="11">
        <f t="shared" si="63"/>
        <v>48.143999999999991</v>
      </c>
    </row>
    <row r="662" spans="1:10" hidden="1" x14ac:dyDescent="0.15">
      <c r="A662" s="19" t="s">
        <v>93</v>
      </c>
      <c r="B662" s="18">
        <v>200.6</v>
      </c>
      <c r="C662" s="9" t="s">
        <v>130</v>
      </c>
      <c r="D662" s="6" t="s">
        <v>22</v>
      </c>
      <c r="E662" s="26">
        <v>0.09</v>
      </c>
      <c r="G662" s="10">
        <f>E662*B662</f>
        <v>18.053999999999998</v>
      </c>
      <c r="H662" s="11">
        <f t="shared" si="63"/>
        <v>216.64799999999997</v>
      </c>
    </row>
    <row r="663" spans="1:10" hidden="1" x14ac:dyDescent="0.15">
      <c r="A663" s="19" t="s">
        <v>93</v>
      </c>
      <c r="B663" s="18">
        <v>200.6</v>
      </c>
      <c r="C663" s="9" t="s">
        <v>131</v>
      </c>
      <c r="D663" s="6" t="s">
        <v>47</v>
      </c>
      <c r="E663" s="11">
        <f t="shared" si="62"/>
        <v>0</v>
      </c>
      <c r="G663" s="10">
        <v>0</v>
      </c>
      <c r="H663" s="11">
        <f t="shared" si="63"/>
        <v>0</v>
      </c>
    </row>
    <row r="664" spans="1:10" hidden="1" x14ac:dyDescent="0.15">
      <c r="A664" s="19" t="s">
        <v>93</v>
      </c>
      <c r="B664" s="18">
        <v>200.6</v>
      </c>
      <c r="C664" s="9" t="s">
        <v>132</v>
      </c>
      <c r="D664" s="6" t="s">
        <v>25</v>
      </c>
      <c r="E664" s="11">
        <f t="shared" si="62"/>
        <v>0</v>
      </c>
      <c r="G664" s="10">
        <v>0</v>
      </c>
      <c r="H664" s="11">
        <f t="shared" si="63"/>
        <v>0</v>
      </c>
    </row>
    <row r="665" spans="1:10" hidden="1" x14ac:dyDescent="0.15">
      <c r="A665" s="19" t="s">
        <v>93</v>
      </c>
      <c r="B665" s="18">
        <v>200.6</v>
      </c>
      <c r="C665" s="9" t="s">
        <v>133</v>
      </c>
      <c r="D665" s="6" t="s">
        <v>27</v>
      </c>
      <c r="E665" s="26">
        <v>0.02</v>
      </c>
      <c r="G665" s="10">
        <f>B665*E665</f>
        <v>4.0119999999999996</v>
      </c>
      <c r="H665" s="11">
        <f t="shared" si="63"/>
        <v>48.143999999999991</v>
      </c>
    </row>
    <row r="666" spans="1:10" hidden="1" x14ac:dyDescent="0.15">
      <c r="A666" s="19" t="s">
        <v>93</v>
      </c>
      <c r="B666" s="18">
        <v>200.6</v>
      </c>
      <c r="C666" s="9" t="s">
        <v>134</v>
      </c>
      <c r="D666" s="6" t="s">
        <v>29</v>
      </c>
      <c r="E666" s="26">
        <v>0.02</v>
      </c>
      <c r="G666" s="10">
        <f>B666*E666</f>
        <v>4.0119999999999996</v>
      </c>
      <c r="H666" s="11">
        <f t="shared" si="63"/>
        <v>48.143999999999991</v>
      </c>
    </row>
    <row r="667" spans="1:10" hidden="1" x14ac:dyDescent="0.15">
      <c r="A667" s="19" t="s">
        <v>93</v>
      </c>
      <c r="B667" s="18">
        <v>200.6</v>
      </c>
      <c r="C667" s="9" t="s">
        <v>135</v>
      </c>
      <c r="D667" s="6" t="s">
        <v>142</v>
      </c>
      <c r="E667" s="11">
        <f t="shared" si="62"/>
        <v>0</v>
      </c>
      <c r="G667" s="10">
        <v>0</v>
      </c>
      <c r="H667" s="11">
        <f t="shared" si="63"/>
        <v>0</v>
      </c>
    </row>
    <row r="668" spans="1:10" hidden="1" x14ac:dyDescent="0.15">
      <c r="A668" s="19" t="s">
        <v>93</v>
      </c>
      <c r="B668" s="18">
        <v>200.6</v>
      </c>
      <c r="C668" s="9" t="s">
        <v>136</v>
      </c>
      <c r="D668" s="6" t="s">
        <v>143</v>
      </c>
      <c r="E668" s="11">
        <f t="shared" si="62"/>
        <v>5.9820538384845467E-2</v>
      </c>
      <c r="G668" s="16">
        <v>12</v>
      </c>
      <c r="H668" s="11">
        <f t="shared" si="63"/>
        <v>144</v>
      </c>
    </row>
    <row r="669" spans="1:10" hidden="1" x14ac:dyDescent="0.15">
      <c r="A669" s="19" t="s">
        <v>93</v>
      </c>
      <c r="B669" s="18">
        <v>200.6</v>
      </c>
      <c r="C669" s="9" t="s">
        <v>137</v>
      </c>
      <c r="D669" s="6" t="s">
        <v>37</v>
      </c>
      <c r="E669" s="11">
        <f t="shared" si="62"/>
        <v>0</v>
      </c>
      <c r="G669" s="10">
        <v>0</v>
      </c>
      <c r="H669" s="11">
        <f t="shared" si="63"/>
        <v>0</v>
      </c>
    </row>
    <row r="670" spans="1:10" hidden="1" x14ac:dyDescent="0.15">
      <c r="A670" s="19" t="s">
        <v>93</v>
      </c>
      <c r="B670" s="18">
        <v>200.6</v>
      </c>
      <c r="C670" s="9" t="s">
        <v>138</v>
      </c>
      <c r="D670" s="6" t="s">
        <v>39</v>
      </c>
      <c r="E670" s="11">
        <f t="shared" si="62"/>
        <v>0</v>
      </c>
      <c r="G670" s="10">
        <v>0</v>
      </c>
      <c r="H670" s="11">
        <f t="shared" si="63"/>
        <v>0</v>
      </c>
    </row>
    <row r="671" spans="1:10" hidden="1" x14ac:dyDescent="0.15">
      <c r="A671" s="19" t="s">
        <v>93</v>
      </c>
      <c r="B671" s="18">
        <v>200.6</v>
      </c>
      <c r="C671" s="6" t="s">
        <v>139</v>
      </c>
      <c r="D671" s="6" t="s">
        <v>141</v>
      </c>
      <c r="E671" s="11">
        <f t="shared" si="62"/>
        <v>0</v>
      </c>
      <c r="G671" s="10">
        <v>0</v>
      </c>
      <c r="H671" s="11">
        <f t="shared" si="63"/>
        <v>0</v>
      </c>
    </row>
    <row r="672" spans="1:10" hidden="1" x14ac:dyDescent="0.15">
      <c r="A672" s="19" t="s">
        <v>93</v>
      </c>
      <c r="B672" s="18">
        <v>200.6</v>
      </c>
      <c r="C672" s="6" t="s">
        <v>140</v>
      </c>
      <c r="D672" s="6" t="s">
        <v>80</v>
      </c>
      <c r="E672" s="46">
        <v>2.1999999999999999E-2</v>
      </c>
      <c r="G672" s="14">
        <f>E672*B672</f>
        <v>4.4131999999999998</v>
      </c>
      <c r="H672" s="11">
        <f t="shared" si="63"/>
        <v>52.958399999999997</v>
      </c>
    </row>
    <row r="673" spans="1:10" x14ac:dyDescent="0.15">
      <c r="A673" s="20" t="s">
        <v>93</v>
      </c>
      <c r="B673" s="21">
        <v>200.6</v>
      </c>
      <c r="C673" s="23" t="s">
        <v>51</v>
      </c>
      <c r="D673" s="23" t="s">
        <v>52</v>
      </c>
      <c r="E673" s="10">
        <f>G673/B673</f>
        <v>4.1724825523429709E-2</v>
      </c>
      <c r="G673" s="10">
        <v>8.3699999999999992</v>
      </c>
      <c r="H673" s="11">
        <f>G673*12</f>
        <v>100.44</v>
      </c>
    </row>
    <row r="674" spans="1:10" hidden="1" x14ac:dyDescent="0.15">
      <c r="A674" s="19" t="s">
        <v>94</v>
      </c>
      <c r="B674" s="18">
        <v>1176.75</v>
      </c>
      <c r="C674" s="5" t="s">
        <v>5</v>
      </c>
      <c r="D674" s="5" t="s">
        <v>6</v>
      </c>
      <c r="E674" s="16">
        <f>G674/B674</f>
        <v>0.34</v>
      </c>
      <c r="F674" s="15"/>
      <c r="G674" s="17">
        <f>SUM(G675:G678)</f>
        <v>400.09500000000003</v>
      </c>
      <c r="H674" s="17">
        <f>G674*12</f>
        <v>4801.1400000000003</v>
      </c>
      <c r="I674" s="15"/>
      <c r="J674" s="15"/>
    </row>
    <row r="675" spans="1:10" hidden="1" x14ac:dyDescent="0.15">
      <c r="A675" s="19" t="s">
        <v>94</v>
      </c>
      <c r="B675" s="18">
        <v>1176.75</v>
      </c>
      <c r="C675" s="6" t="s">
        <v>123</v>
      </c>
      <c r="D675" s="6" t="s">
        <v>8</v>
      </c>
      <c r="E675" s="29">
        <v>0.34</v>
      </c>
      <c r="G675" s="13">
        <f>B675*E675</f>
        <v>400.09500000000003</v>
      </c>
      <c r="H675" s="11">
        <f>G675*12</f>
        <v>4801.1400000000003</v>
      </c>
    </row>
    <row r="676" spans="1:10" hidden="1" x14ac:dyDescent="0.15">
      <c r="A676" s="19" t="s">
        <v>94</v>
      </c>
      <c r="B676" s="18">
        <v>1176.75</v>
      </c>
      <c r="C676" s="6" t="s">
        <v>124</v>
      </c>
      <c r="D676" s="6" t="s">
        <v>45</v>
      </c>
      <c r="E676" s="10">
        <f t="shared" ref="E676:E692" si="64">G676/B676</f>
        <v>0</v>
      </c>
      <c r="G676" s="10">
        <v>0</v>
      </c>
      <c r="H676" s="11">
        <f t="shared" ref="H676:H693" si="65">G676*12</f>
        <v>0</v>
      </c>
    </row>
    <row r="677" spans="1:10" hidden="1" x14ac:dyDescent="0.15">
      <c r="A677" s="19" t="s">
        <v>94</v>
      </c>
      <c r="B677" s="18">
        <v>1176.75</v>
      </c>
      <c r="C677" s="6" t="s">
        <v>125</v>
      </c>
      <c r="D677" s="6" t="s">
        <v>141</v>
      </c>
      <c r="E677" s="10">
        <f t="shared" si="64"/>
        <v>0</v>
      </c>
      <c r="G677" s="10">
        <v>0</v>
      </c>
      <c r="H677" s="11">
        <f t="shared" si="65"/>
        <v>0</v>
      </c>
    </row>
    <row r="678" spans="1:10" hidden="1" x14ac:dyDescent="0.15">
      <c r="A678" s="19" t="s">
        <v>94</v>
      </c>
      <c r="B678" s="18">
        <v>1176.75</v>
      </c>
      <c r="C678" s="6" t="s">
        <v>126</v>
      </c>
      <c r="D678" s="6" t="s">
        <v>150</v>
      </c>
      <c r="E678" s="10"/>
      <c r="G678" s="10">
        <v>0</v>
      </c>
      <c r="H678" s="11">
        <f t="shared" si="65"/>
        <v>0</v>
      </c>
    </row>
    <row r="679" spans="1:10" hidden="1" x14ac:dyDescent="0.15">
      <c r="A679" s="19" t="s">
        <v>94</v>
      </c>
      <c r="B679" s="18">
        <v>1176.75</v>
      </c>
      <c r="C679" s="5" t="s">
        <v>16</v>
      </c>
      <c r="D679" s="5" t="s">
        <v>17</v>
      </c>
      <c r="E679" s="28">
        <f t="shared" si="64"/>
        <v>0.34195963458678569</v>
      </c>
      <c r="F679" s="15"/>
      <c r="G679" s="16">
        <f>G680+G692+G693</f>
        <v>402.40100000000007</v>
      </c>
      <c r="H679" s="17">
        <f t="shared" si="65"/>
        <v>4828.8120000000008</v>
      </c>
      <c r="I679" s="15"/>
      <c r="J679" s="17">
        <f>G675-G679</f>
        <v>-2.30600000000004</v>
      </c>
    </row>
    <row r="680" spans="1:10" hidden="1" x14ac:dyDescent="0.15">
      <c r="A680" s="19" t="s">
        <v>94</v>
      </c>
      <c r="B680" s="18">
        <v>1176.75</v>
      </c>
      <c r="C680" s="6" t="s">
        <v>127</v>
      </c>
      <c r="D680" s="6" t="s">
        <v>18</v>
      </c>
      <c r="E680" s="11">
        <f t="shared" si="64"/>
        <v>0.31995963458678567</v>
      </c>
      <c r="G680" s="14">
        <f>SUM(G681:G689)</f>
        <v>376.51250000000005</v>
      </c>
      <c r="H680" s="11">
        <f t="shared" si="65"/>
        <v>4518.1500000000005</v>
      </c>
    </row>
    <row r="681" spans="1:10" hidden="1" x14ac:dyDescent="0.15">
      <c r="A681" s="19" t="s">
        <v>94</v>
      </c>
      <c r="B681" s="18">
        <v>1176.75</v>
      </c>
      <c r="C681" s="9" t="s">
        <v>128</v>
      </c>
      <c r="D681" s="6" t="s">
        <v>19</v>
      </c>
      <c r="E681" s="48">
        <f t="shared" si="64"/>
        <v>0.15296367112810708</v>
      </c>
      <c r="G681" s="10">
        <v>180</v>
      </c>
      <c r="H681" s="11">
        <f t="shared" si="65"/>
        <v>2160</v>
      </c>
    </row>
    <row r="682" spans="1:10" hidden="1" x14ac:dyDescent="0.15">
      <c r="A682" s="19" t="s">
        <v>94</v>
      </c>
      <c r="B682" s="18">
        <v>1176.75</v>
      </c>
      <c r="C682" s="9" t="s">
        <v>129</v>
      </c>
      <c r="D682" s="6" t="s">
        <v>20</v>
      </c>
      <c r="E682" s="26">
        <v>0.02</v>
      </c>
      <c r="G682" s="10">
        <f>B682*E682</f>
        <v>23.535</v>
      </c>
      <c r="H682" s="11">
        <f t="shared" si="65"/>
        <v>282.42</v>
      </c>
    </row>
    <row r="683" spans="1:10" hidden="1" x14ac:dyDescent="0.15">
      <c r="A683" s="19" t="s">
        <v>94</v>
      </c>
      <c r="B683" s="18">
        <v>1176.75</v>
      </c>
      <c r="C683" s="9" t="s">
        <v>130</v>
      </c>
      <c r="D683" s="6" t="s">
        <v>22</v>
      </c>
      <c r="E683" s="26">
        <v>0.09</v>
      </c>
      <c r="G683" s="10">
        <f>E683*B683</f>
        <v>105.9075</v>
      </c>
      <c r="H683" s="11">
        <f t="shared" si="65"/>
        <v>1270.8899999999999</v>
      </c>
    </row>
    <row r="684" spans="1:10" hidden="1" x14ac:dyDescent="0.15">
      <c r="A684" s="19" t="s">
        <v>94</v>
      </c>
      <c r="B684" s="18">
        <v>1176.75</v>
      </c>
      <c r="C684" s="9" t="s">
        <v>131</v>
      </c>
      <c r="D684" s="6" t="s">
        <v>47</v>
      </c>
      <c r="E684" s="11">
        <f t="shared" si="64"/>
        <v>0</v>
      </c>
      <c r="G684" s="10">
        <v>0</v>
      </c>
      <c r="H684" s="11">
        <f t="shared" si="65"/>
        <v>0</v>
      </c>
    </row>
    <row r="685" spans="1:10" hidden="1" x14ac:dyDescent="0.15">
      <c r="A685" s="19" t="s">
        <v>94</v>
      </c>
      <c r="B685" s="18">
        <v>1176.75</v>
      </c>
      <c r="C685" s="9" t="s">
        <v>132</v>
      </c>
      <c r="D685" s="6" t="s">
        <v>25</v>
      </c>
      <c r="E685" s="11">
        <f t="shared" si="64"/>
        <v>0</v>
      </c>
      <c r="G685" s="10">
        <v>0</v>
      </c>
      <c r="H685" s="11">
        <f t="shared" si="65"/>
        <v>0</v>
      </c>
    </row>
    <row r="686" spans="1:10" hidden="1" x14ac:dyDescent="0.15">
      <c r="A686" s="19" t="s">
        <v>94</v>
      </c>
      <c r="B686" s="18">
        <v>1176.75</v>
      </c>
      <c r="C686" s="9" t="s">
        <v>133</v>
      </c>
      <c r="D686" s="6" t="s">
        <v>27</v>
      </c>
      <c r="E686" s="26">
        <v>0.02</v>
      </c>
      <c r="G686" s="10">
        <f>B686*E686</f>
        <v>23.535</v>
      </c>
      <c r="H686" s="11">
        <f t="shared" si="65"/>
        <v>282.42</v>
      </c>
    </row>
    <row r="687" spans="1:10" hidden="1" x14ac:dyDescent="0.15">
      <c r="A687" s="19" t="s">
        <v>94</v>
      </c>
      <c r="B687" s="18">
        <v>1176.75</v>
      </c>
      <c r="C687" s="9" t="s">
        <v>134</v>
      </c>
      <c r="D687" s="6" t="s">
        <v>29</v>
      </c>
      <c r="E687" s="26">
        <v>0.02</v>
      </c>
      <c r="G687" s="10">
        <f>B687*E687</f>
        <v>23.535</v>
      </c>
      <c r="H687" s="11">
        <f t="shared" si="65"/>
        <v>282.42</v>
      </c>
    </row>
    <row r="688" spans="1:10" hidden="1" x14ac:dyDescent="0.15">
      <c r="A688" s="19" t="s">
        <v>94</v>
      </c>
      <c r="B688" s="18">
        <v>1176.75</v>
      </c>
      <c r="C688" s="9" t="s">
        <v>135</v>
      </c>
      <c r="D688" s="6" t="s">
        <v>142</v>
      </c>
      <c r="E688" s="11">
        <f t="shared" si="64"/>
        <v>0</v>
      </c>
      <c r="G688" s="10">
        <v>0</v>
      </c>
      <c r="H688" s="11">
        <f t="shared" si="65"/>
        <v>0</v>
      </c>
    </row>
    <row r="689" spans="1:10" hidden="1" x14ac:dyDescent="0.15">
      <c r="A689" s="19" t="s">
        <v>94</v>
      </c>
      <c r="B689" s="18">
        <v>1176.75</v>
      </c>
      <c r="C689" s="9" t="s">
        <v>136</v>
      </c>
      <c r="D689" s="6" t="s">
        <v>143</v>
      </c>
      <c r="E689" s="11">
        <f t="shared" si="64"/>
        <v>1.6995963458678563E-2</v>
      </c>
      <c r="G689" s="16">
        <v>20</v>
      </c>
      <c r="H689" s="11">
        <f t="shared" si="65"/>
        <v>240</v>
      </c>
    </row>
    <row r="690" spans="1:10" hidden="1" x14ac:dyDescent="0.15">
      <c r="A690" s="19" t="s">
        <v>94</v>
      </c>
      <c r="B690" s="18">
        <v>1176.75</v>
      </c>
      <c r="C690" s="9" t="s">
        <v>137</v>
      </c>
      <c r="D690" s="6" t="s">
        <v>37</v>
      </c>
      <c r="E690" s="11">
        <f t="shared" si="64"/>
        <v>0</v>
      </c>
      <c r="G690" s="10">
        <v>0</v>
      </c>
      <c r="H690" s="11">
        <f t="shared" si="65"/>
        <v>0</v>
      </c>
    </row>
    <row r="691" spans="1:10" hidden="1" x14ac:dyDescent="0.15">
      <c r="A691" s="19" t="s">
        <v>94</v>
      </c>
      <c r="B691" s="18">
        <v>1176.75</v>
      </c>
      <c r="C691" s="9" t="s">
        <v>138</v>
      </c>
      <c r="D691" s="6" t="s">
        <v>39</v>
      </c>
      <c r="E691" s="11">
        <f t="shared" si="64"/>
        <v>0</v>
      </c>
      <c r="G691" s="10">
        <v>0</v>
      </c>
      <c r="H691" s="11">
        <f t="shared" si="65"/>
        <v>0</v>
      </c>
    </row>
    <row r="692" spans="1:10" hidden="1" x14ac:dyDescent="0.15">
      <c r="A692" s="19" t="s">
        <v>94</v>
      </c>
      <c r="B692" s="18">
        <v>1176.75</v>
      </c>
      <c r="C692" s="6" t="s">
        <v>139</v>
      </c>
      <c r="D692" s="6" t="s">
        <v>141</v>
      </c>
      <c r="E692" s="11">
        <f t="shared" si="64"/>
        <v>0</v>
      </c>
      <c r="G692" s="10">
        <v>0</v>
      </c>
      <c r="H692" s="11">
        <f t="shared" si="65"/>
        <v>0</v>
      </c>
    </row>
    <row r="693" spans="1:10" hidden="1" x14ac:dyDescent="0.15">
      <c r="A693" s="19" t="s">
        <v>94</v>
      </c>
      <c r="B693" s="18">
        <v>1176.75</v>
      </c>
      <c r="C693" s="6" t="s">
        <v>140</v>
      </c>
      <c r="D693" s="6" t="s">
        <v>80</v>
      </c>
      <c r="E693" s="46">
        <v>2.1999999999999999E-2</v>
      </c>
      <c r="G693" s="14">
        <f>E693*B693</f>
        <v>25.888499999999997</v>
      </c>
      <c r="H693" s="11">
        <f t="shared" si="65"/>
        <v>310.66199999999998</v>
      </c>
    </row>
    <row r="694" spans="1:10" x14ac:dyDescent="0.15">
      <c r="A694" s="20" t="s">
        <v>94</v>
      </c>
      <c r="B694" s="21">
        <v>1176.75</v>
      </c>
      <c r="C694" s="23" t="s">
        <v>51</v>
      </c>
      <c r="D694" s="23" t="s">
        <v>52</v>
      </c>
      <c r="E694" s="10">
        <f>G694/B694</f>
        <v>5.0027618440620349E-2</v>
      </c>
      <c r="G694" s="10">
        <v>58.87</v>
      </c>
      <c r="H694" s="11">
        <f>G694*12</f>
        <v>706.43999999999994</v>
      </c>
    </row>
    <row r="695" spans="1:10" hidden="1" x14ac:dyDescent="0.15">
      <c r="A695" s="19" t="s">
        <v>95</v>
      </c>
      <c r="B695" s="18">
        <v>1463.34</v>
      </c>
      <c r="C695" s="5" t="s">
        <v>5</v>
      </c>
      <c r="D695" s="5" t="s">
        <v>6</v>
      </c>
      <c r="E695" s="16">
        <f>G695/B695</f>
        <v>0.41</v>
      </c>
      <c r="F695" s="15"/>
      <c r="G695" s="17">
        <f>SUM(G696:G699)</f>
        <v>599.96939999999995</v>
      </c>
      <c r="H695" s="17">
        <f>G695*12</f>
        <v>7199.6327999999994</v>
      </c>
      <c r="I695" s="15"/>
      <c r="J695" s="15"/>
    </row>
    <row r="696" spans="1:10" hidden="1" x14ac:dyDescent="0.15">
      <c r="A696" s="19" t="s">
        <v>95</v>
      </c>
      <c r="B696" s="18">
        <v>1463.34</v>
      </c>
      <c r="C696" s="6" t="s">
        <v>123</v>
      </c>
      <c r="D696" s="6" t="s">
        <v>8</v>
      </c>
      <c r="E696" s="30">
        <v>0.41</v>
      </c>
      <c r="G696" s="13">
        <f>B696*E696</f>
        <v>599.96939999999995</v>
      </c>
      <c r="H696" s="11">
        <f>G696*12</f>
        <v>7199.6327999999994</v>
      </c>
    </row>
    <row r="697" spans="1:10" hidden="1" x14ac:dyDescent="0.15">
      <c r="A697" s="19" t="s">
        <v>95</v>
      </c>
      <c r="B697" s="18">
        <v>1463.34</v>
      </c>
      <c r="C697" s="6" t="s">
        <v>124</v>
      </c>
      <c r="D697" s="6" t="s">
        <v>45</v>
      </c>
      <c r="E697" s="10">
        <f t="shared" ref="E697:E713" si="66">G697/B697</f>
        <v>0</v>
      </c>
      <c r="G697" s="10">
        <v>0</v>
      </c>
      <c r="H697" s="11">
        <f t="shared" ref="H697:H714" si="67">G697*12</f>
        <v>0</v>
      </c>
    </row>
    <row r="698" spans="1:10" hidden="1" x14ac:dyDescent="0.15">
      <c r="A698" s="19" t="s">
        <v>95</v>
      </c>
      <c r="B698" s="18">
        <v>1463.34</v>
      </c>
      <c r="C698" s="6" t="s">
        <v>125</v>
      </c>
      <c r="D698" s="6" t="s">
        <v>141</v>
      </c>
      <c r="E698" s="10">
        <f t="shared" si="66"/>
        <v>0</v>
      </c>
      <c r="G698" s="10">
        <v>0</v>
      </c>
      <c r="H698" s="11">
        <f t="shared" si="67"/>
        <v>0</v>
      </c>
    </row>
    <row r="699" spans="1:10" hidden="1" x14ac:dyDescent="0.15">
      <c r="A699" s="19" t="s">
        <v>95</v>
      </c>
      <c r="B699" s="18">
        <v>1463.34</v>
      </c>
      <c r="C699" s="6" t="s">
        <v>126</v>
      </c>
      <c r="D699" s="6" t="s">
        <v>150</v>
      </c>
      <c r="E699" s="10"/>
      <c r="G699" s="10">
        <v>0</v>
      </c>
      <c r="H699" s="11">
        <f t="shared" si="67"/>
        <v>0</v>
      </c>
    </row>
    <row r="700" spans="1:10" hidden="1" x14ac:dyDescent="0.15">
      <c r="A700" s="19" t="s">
        <v>95</v>
      </c>
      <c r="B700" s="18">
        <v>1463.34</v>
      </c>
      <c r="C700" s="5" t="s">
        <v>16</v>
      </c>
      <c r="D700" s="5" t="s">
        <v>17</v>
      </c>
      <c r="E700" s="28">
        <f t="shared" si="66"/>
        <v>0.4145957057143248</v>
      </c>
      <c r="F700" s="15"/>
      <c r="G700" s="16">
        <f>G701+G713+G714</f>
        <v>606.69448</v>
      </c>
      <c r="H700" s="17">
        <f t="shared" si="67"/>
        <v>7280.3337599999995</v>
      </c>
      <c r="I700" s="15"/>
      <c r="J700" s="17">
        <f>G696-G700</f>
        <v>-6.7250800000000481</v>
      </c>
    </row>
    <row r="701" spans="1:10" hidden="1" x14ac:dyDescent="0.15">
      <c r="A701" s="19" t="s">
        <v>95</v>
      </c>
      <c r="B701" s="18">
        <v>1463.34</v>
      </c>
      <c r="C701" s="6" t="s">
        <v>127</v>
      </c>
      <c r="D701" s="6" t="s">
        <v>18</v>
      </c>
      <c r="E701" s="11">
        <f t="shared" si="66"/>
        <v>0.39259570571432478</v>
      </c>
      <c r="G701" s="14">
        <f>SUM(G702:G710)</f>
        <v>574.50099999999998</v>
      </c>
      <c r="H701" s="11">
        <f t="shared" si="67"/>
        <v>6894.0119999999997</v>
      </c>
    </row>
    <row r="702" spans="1:10" hidden="1" x14ac:dyDescent="0.15">
      <c r="A702" s="19" t="s">
        <v>95</v>
      </c>
      <c r="B702" s="18">
        <v>1463.34</v>
      </c>
      <c r="C702" s="9" t="s">
        <v>128</v>
      </c>
      <c r="D702" s="6" t="s">
        <v>19</v>
      </c>
      <c r="E702" s="48">
        <f t="shared" si="66"/>
        <v>0.18109256905435511</v>
      </c>
      <c r="G702" s="10">
        <v>265</v>
      </c>
      <c r="H702" s="11">
        <f t="shared" si="67"/>
        <v>3180</v>
      </c>
    </row>
    <row r="703" spans="1:10" hidden="1" x14ac:dyDescent="0.15">
      <c r="A703" s="19" t="s">
        <v>95</v>
      </c>
      <c r="B703" s="18">
        <v>1463.34</v>
      </c>
      <c r="C703" s="9" t="s">
        <v>129</v>
      </c>
      <c r="D703" s="6" t="s">
        <v>20</v>
      </c>
      <c r="E703" s="26">
        <v>0.02</v>
      </c>
      <c r="G703" s="10">
        <f>B703*E703</f>
        <v>29.2668</v>
      </c>
      <c r="H703" s="11">
        <f t="shared" si="67"/>
        <v>351.20159999999998</v>
      </c>
    </row>
    <row r="704" spans="1:10" hidden="1" x14ac:dyDescent="0.15">
      <c r="A704" s="19" t="s">
        <v>95</v>
      </c>
      <c r="B704" s="18">
        <v>1463.34</v>
      </c>
      <c r="C704" s="9" t="s">
        <v>130</v>
      </c>
      <c r="D704" s="6" t="s">
        <v>22</v>
      </c>
      <c r="E704" s="26">
        <v>0.09</v>
      </c>
      <c r="G704" s="10">
        <f>E704*B704</f>
        <v>131.70059999999998</v>
      </c>
      <c r="H704" s="11">
        <f t="shared" si="67"/>
        <v>1580.4071999999996</v>
      </c>
    </row>
    <row r="705" spans="1:10" hidden="1" x14ac:dyDescent="0.15">
      <c r="A705" s="19" t="s">
        <v>95</v>
      </c>
      <c r="B705" s="18">
        <v>1463.34</v>
      </c>
      <c r="C705" s="9" t="s">
        <v>131</v>
      </c>
      <c r="D705" s="6" t="s">
        <v>47</v>
      </c>
      <c r="E705" s="11">
        <f t="shared" si="66"/>
        <v>0</v>
      </c>
      <c r="G705" s="10">
        <v>0</v>
      </c>
      <c r="H705" s="11">
        <f t="shared" si="67"/>
        <v>0</v>
      </c>
    </row>
    <row r="706" spans="1:10" hidden="1" x14ac:dyDescent="0.15">
      <c r="A706" s="19" t="s">
        <v>95</v>
      </c>
      <c r="B706" s="18">
        <v>1463.34</v>
      </c>
      <c r="C706" s="9" t="s">
        <v>132</v>
      </c>
      <c r="D706" s="6" t="s">
        <v>25</v>
      </c>
      <c r="E706" s="11">
        <f t="shared" si="66"/>
        <v>0</v>
      </c>
      <c r="G706" s="10">
        <v>0</v>
      </c>
      <c r="H706" s="11">
        <f t="shared" si="67"/>
        <v>0</v>
      </c>
    </row>
    <row r="707" spans="1:10" hidden="1" x14ac:dyDescent="0.15">
      <c r="A707" s="19" t="s">
        <v>95</v>
      </c>
      <c r="B707" s="18">
        <v>1463.34</v>
      </c>
      <c r="C707" s="9" t="s">
        <v>133</v>
      </c>
      <c r="D707" s="6" t="s">
        <v>27</v>
      </c>
      <c r="E707" s="26">
        <v>0.02</v>
      </c>
      <c r="G707" s="10">
        <f>B707*E707</f>
        <v>29.2668</v>
      </c>
      <c r="H707" s="11">
        <f t="shared" si="67"/>
        <v>351.20159999999998</v>
      </c>
    </row>
    <row r="708" spans="1:10" hidden="1" x14ac:dyDescent="0.15">
      <c r="A708" s="19" t="s">
        <v>95</v>
      </c>
      <c r="B708" s="18">
        <v>1463.34</v>
      </c>
      <c r="C708" s="9" t="s">
        <v>134</v>
      </c>
      <c r="D708" s="6" t="s">
        <v>29</v>
      </c>
      <c r="E708" s="26">
        <v>0.02</v>
      </c>
      <c r="G708" s="10">
        <f>B708*E708</f>
        <v>29.2668</v>
      </c>
      <c r="H708" s="11">
        <f t="shared" si="67"/>
        <v>351.20159999999998</v>
      </c>
    </row>
    <row r="709" spans="1:10" hidden="1" x14ac:dyDescent="0.15">
      <c r="A709" s="19" t="s">
        <v>95</v>
      </c>
      <c r="B709" s="18">
        <v>1463.34</v>
      </c>
      <c r="C709" s="9" t="s">
        <v>135</v>
      </c>
      <c r="D709" s="6" t="s">
        <v>142</v>
      </c>
      <c r="E709" s="11">
        <f t="shared" si="66"/>
        <v>0</v>
      </c>
      <c r="G709" s="10">
        <v>0</v>
      </c>
      <c r="H709" s="11">
        <f t="shared" si="67"/>
        <v>0</v>
      </c>
    </row>
    <row r="710" spans="1:10" hidden="1" x14ac:dyDescent="0.15">
      <c r="A710" s="19" t="s">
        <v>95</v>
      </c>
      <c r="B710" s="18">
        <v>1463.34</v>
      </c>
      <c r="C710" s="9" t="s">
        <v>136</v>
      </c>
      <c r="D710" s="6" t="s">
        <v>143</v>
      </c>
      <c r="E710" s="11">
        <f t="shared" si="66"/>
        <v>6.1503136659969662E-2</v>
      </c>
      <c r="G710" s="16">
        <v>90</v>
      </c>
      <c r="H710" s="11">
        <f t="shared" si="67"/>
        <v>1080</v>
      </c>
    </row>
    <row r="711" spans="1:10" hidden="1" x14ac:dyDescent="0.15">
      <c r="A711" s="19" t="s">
        <v>95</v>
      </c>
      <c r="B711" s="18">
        <v>1463.34</v>
      </c>
      <c r="C711" s="9" t="s">
        <v>137</v>
      </c>
      <c r="D711" s="6" t="s">
        <v>37</v>
      </c>
      <c r="E711" s="11">
        <f t="shared" si="66"/>
        <v>0</v>
      </c>
      <c r="G711" s="10">
        <v>0</v>
      </c>
      <c r="H711" s="11">
        <f t="shared" si="67"/>
        <v>0</v>
      </c>
    </row>
    <row r="712" spans="1:10" hidden="1" x14ac:dyDescent="0.15">
      <c r="A712" s="19" t="s">
        <v>95</v>
      </c>
      <c r="B712" s="18">
        <v>1463.34</v>
      </c>
      <c r="C712" s="9" t="s">
        <v>138</v>
      </c>
      <c r="D712" s="6" t="s">
        <v>39</v>
      </c>
      <c r="E712" s="11">
        <f t="shared" si="66"/>
        <v>0</v>
      </c>
      <c r="G712" s="10">
        <v>0</v>
      </c>
      <c r="H712" s="11">
        <f t="shared" si="67"/>
        <v>0</v>
      </c>
    </row>
    <row r="713" spans="1:10" hidden="1" x14ac:dyDescent="0.15">
      <c r="A713" s="19" t="s">
        <v>95</v>
      </c>
      <c r="B713" s="18">
        <v>1463.34</v>
      </c>
      <c r="C713" s="6" t="s">
        <v>139</v>
      </c>
      <c r="D713" s="6" t="s">
        <v>141</v>
      </c>
      <c r="E713" s="11">
        <f t="shared" si="66"/>
        <v>0</v>
      </c>
      <c r="G713" s="10">
        <v>0</v>
      </c>
      <c r="H713" s="11">
        <f t="shared" si="67"/>
        <v>0</v>
      </c>
    </row>
    <row r="714" spans="1:10" hidden="1" x14ac:dyDescent="0.15">
      <c r="A714" s="19" t="s">
        <v>95</v>
      </c>
      <c r="B714" s="18">
        <v>1463.34</v>
      </c>
      <c r="C714" s="6" t="s">
        <v>140</v>
      </c>
      <c r="D714" s="6" t="s">
        <v>80</v>
      </c>
      <c r="E714" s="46">
        <v>2.1999999999999999E-2</v>
      </c>
      <c r="G714" s="14">
        <f>E714*B714</f>
        <v>32.193479999999994</v>
      </c>
      <c r="H714" s="11">
        <f t="shared" si="67"/>
        <v>386.32175999999993</v>
      </c>
    </row>
    <row r="715" spans="1:10" x14ac:dyDescent="0.15">
      <c r="A715" s="20" t="s">
        <v>95</v>
      </c>
      <c r="B715" s="21">
        <v>1463.34</v>
      </c>
      <c r="C715" s="23" t="s">
        <v>51</v>
      </c>
      <c r="D715" s="23" t="s">
        <v>52</v>
      </c>
      <c r="E715" s="22"/>
      <c r="F715" s="22"/>
      <c r="G715" s="22"/>
    </row>
    <row r="716" spans="1:10" hidden="1" x14ac:dyDescent="0.15">
      <c r="A716" s="19" t="s">
        <v>96</v>
      </c>
      <c r="B716" s="18">
        <v>2064.3000000000002</v>
      </c>
      <c r="C716" s="5" t="s">
        <v>5</v>
      </c>
      <c r="D716" s="5" t="s">
        <v>6</v>
      </c>
      <c r="E716" s="16">
        <f>G716/B716</f>
        <v>0.34</v>
      </c>
      <c r="F716" s="15"/>
      <c r="G716" s="17">
        <f>SUM(G717:G720)</f>
        <v>701.86200000000008</v>
      </c>
      <c r="H716" s="17">
        <f>G716*12</f>
        <v>8422.344000000001</v>
      </c>
      <c r="I716" s="15"/>
      <c r="J716" s="15"/>
    </row>
    <row r="717" spans="1:10" hidden="1" x14ac:dyDescent="0.15">
      <c r="A717" s="19" t="s">
        <v>96</v>
      </c>
      <c r="B717" s="18">
        <v>2064.3000000000002</v>
      </c>
      <c r="C717" s="6" t="s">
        <v>123</v>
      </c>
      <c r="D717" s="6" t="s">
        <v>8</v>
      </c>
      <c r="E717" s="29">
        <v>0.34</v>
      </c>
      <c r="G717" s="13">
        <f>B717*E717</f>
        <v>701.86200000000008</v>
      </c>
      <c r="H717" s="11">
        <f>G717*12</f>
        <v>8422.344000000001</v>
      </c>
    </row>
    <row r="718" spans="1:10" hidden="1" x14ac:dyDescent="0.15">
      <c r="A718" s="19" t="s">
        <v>96</v>
      </c>
      <c r="B718" s="18">
        <v>2064.3000000000002</v>
      </c>
      <c r="C718" s="6" t="s">
        <v>124</v>
      </c>
      <c r="D718" s="6" t="s">
        <v>45</v>
      </c>
      <c r="E718" s="10">
        <f t="shared" ref="E718:E734" si="68">G718/B718</f>
        <v>0</v>
      </c>
      <c r="G718" s="10">
        <v>0</v>
      </c>
      <c r="H718" s="11">
        <f t="shared" ref="H718:H735" si="69">G718*12</f>
        <v>0</v>
      </c>
    </row>
    <row r="719" spans="1:10" hidden="1" x14ac:dyDescent="0.15">
      <c r="A719" s="19" t="s">
        <v>96</v>
      </c>
      <c r="B719" s="18">
        <v>2064.3000000000002</v>
      </c>
      <c r="C719" s="6" t="s">
        <v>125</v>
      </c>
      <c r="D719" s="6" t="s">
        <v>141</v>
      </c>
      <c r="E719" s="10">
        <f t="shared" si="68"/>
        <v>0</v>
      </c>
      <c r="G719" s="10">
        <v>0</v>
      </c>
      <c r="H719" s="11">
        <f t="shared" si="69"/>
        <v>0</v>
      </c>
    </row>
    <row r="720" spans="1:10" hidden="1" x14ac:dyDescent="0.15">
      <c r="A720" s="19" t="s">
        <v>96</v>
      </c>
      <c r="B720" s="18">
        <v>2064.3000000000002</v>
      </c>
      <c r="C720" s="6" t="s">
        <v>126</v>
      </c>
      <c r="D720" s="6" t="s">
        <v>150</v>
      </c>
      <c r="E720" s="10"/>
      <c r="G720" s="10">
        <v>0</v>
      </c>
      <c r="H720" s="11">
        <f t="shared" si="69"/>
        <v>0</v>
      </c>
    </row>
    <row r="721" spans="1:10" hidden="1" x14ac:dyDescent="0.15">
      <c r="A721" s="19" t="s">
        <v>96</v>
      </c>
      <c r="B721" s="18">
        <v>2064.3000000000002</v>
      </c>
      <c r="C721" s="5" t="s">
        <v>16</v>
      </c>
      <c r="D721" s="5" t="s">
        <v>17</v>
      </c>
      <c r="E721" s="16">
        <f t="shared" si="68"/>
        <v>0.34154899966090196</v>
      </c>
      <c r="F721" s="15"/>
      <c r="G721" s="16">
        <f>G722+G734+G735</f>
        <v>705.05959999999993</v>
      </c>
      <c r="H721" s="17">
        <f t="shared" si="69"/>
        <v>8460.7151999999987</v>
      </c>
      <c r="I721" s="15"/>
      <c r="J721" s="17">
        <f>G717-G721</f>
        <v>-3.1975999999998521</v>
      </c>
    </row>
    <row r="722" spans="1:10" hidden="1" x14ac:dyDescent="0.15">
      <c r="A722" s="19" t="s">
        <v>96</v>
      </c>
      <c r="B722" s="18">
        <v>2064.3000000000002</v>
      </c>
      <c r="C722" s="6" t="s">
        <v>127</v>
      </c>
      <c r="D722" s="6" t="s">
        <v>18</v>
      </c>
      <c r="E722" s="11">
        <f t="shared" si="68"/>
        <v>0.31954899966090194</v>
      </c>
      <c r="G722" s="14">
        <f>SUM(G723:G731)</f>
        <v>659.64499999999998</v>
      </c>
      <c r="H722" s="11">
        <f t="shared" si="69"/>
        <v>7915.74</v>
      </c>
    </row>
    <row r="723" spans="1:10" hidden="1" x14ac:dyDescent="0.15">
      <c r="A723" s="19" t="s">
        <v>96</v>
      </c>
      <c r="B723" s="18">
        <v>2064.3000000000002</v>
      </c>
      <c r="C723" s="9" t="s">
        <v>128</v>
      </c>
      <c r="D723" s="6" t="s">
        <v>19</v>
      </c>
      <c r="E723" s="48">
        <f t="shared" si="68"/>
        <v>0.1404834568618902</v>
      </c>
      <c r="G723" s="10">
        <v>290</v>
      </c>
      <c r="H723" s="11">
        <f t="shared" si="69"/>
        <v>3480</v>
      </c>
    </row>
    <row r="724" spans="1:10" hidden="1" x14ac:dyDescent="0.15">
      <c r="A724" s="19" t="s">
        <v>96</v>
      </c>
      <c r="B724" s="18">
        <v>2064.3000000000002</v>
      </c>
      <c r="C724" s="9" t="s">
        <v>129</v>
      </c>
      <c r="D724" s="6" t="s">
        <v>20</v>
      </c>
      <c r="E724" s="26">
        <v>0.02</v>
      </c>
      <c r="G724" s="10">
        <f>B724*E724</f>
        <v>41.286000000000001</v>
      </c>
      <c r="H724" s="11">
        <f t="shared" si="69"/>
        <v>495.43200000000002</v>
      </c>
    </row>
    <row r="725" spans="1:10" hidden="1" x14ac:dyDescent="0.15">
      <c r="A725" s="19" t="s">
        <v>96</v>
      </c>
      <c r="B725" s="18">
        <v>2064.3000000000002</v>
      </c>
      <c r="C725" s="9" t="s">
        <v>130</v>
      </c>
      <c r="D725" s="6" t="s">
        <v>22</v>
      </c>
      <c r="E725" s="26">
        <v>0.09</v>
      </c>
      <c r="G725" s="10">
        <f>E725*B725</f>
        <v>185.78700000000001</v>
      </c>
      <c r="H725" s="11">
        <f t="shared" si="69"/>
        <v>2229.444</v>
      </c>
    </row>
    <row r="726" spans="1:10" hidden="1" x14ac:dyDescent="0.15">
      <c r="A726" s="19" t="s">
        <v>96</v>
      </c>
      <c r="B726" s="18">
        <v>2064.3000000000002</v>
      </c>
      <c r="C726" s="9" t="s">
        <v>131</v>
      </c>
      <c r="D726" s="6" t="s">
        <v>47</v>
      </c>
      <c r="E726" s="11">
        <f t="shared" si="68"/>
        <v>0</v>
      </c>
      <c r="G726" s="10">
        <v>0</v>
      </c>
      <c r="H726" s="11">
        <f t="shared" si="69"/>
        <v>0</v>
      </c>
    </row>
    <row r="727" spans="1:10" hidden="1" x14ac:dyDescent="0.15">
      <c r="A727" s="19" t="s">
        <v>96</v>
      </c>
      <c r="B727" s="18">
        <v>2064.3000000000002</v>
      </c>
      <c r="C727" s="9" t="s">
        <v>132</v>
      </c>
      <c r="D727" s="6" t="s">
        <v>25</v>
      </c>
      <c r="E727" s="11">
        <f t="shared" si="68"/>
        <v>0</v>
      </c>
      <c r="G727" s="10">
        <v>0</v>
      </c>
      <c r="H727" s="11">
        <f t="shared" si="69"/>
        <v>0</v>
      </c>
    </row>
    <row r="728" spans="1:10" hidden="1" x14ac:dyDescent="0.15">
      <c r="A728" s="19" t="s">
        <v>96</v>
      </c>
      <c r="B728" s="18">
        <v>2064.3000000000002</v>
      </c>
      <c r="C728" s="9" t="s">
        <v>133</v>
      </c>
      <c r="D728" s="6" t="s">
        <v>27</v>
      </c>
      <c r="E728" s="26">
        <v>0.02</v>
      </c>
      <c r="G728" s="10">
        <f>B728*E728</f>
        <v>41.286000000000001</v>
      </c>
      <c r="H728" s="11">
        <f t="shared" si="69"/>
        <v>495.43200000000002</v>
      </c>
    </row>
    <row r="729" spans="1:10" hidden="1" x14ac:dyDescent="0.15">
      <c r="A729" s="19" t="s">
        <v>96</v>
      </c>
      <c r="B729" s="18">
        <v>2064.3000000000002</v>
      </c>
      <c r="C729" s="9" t="s">
        <v>134</v>
      </c>
      <c r="D729" s="6" t="s">
        <v>29</v>
      </c>
      <c r="E729" s="26">
        <v>0.02</v>
      </c>
      <c r="G729" s="10">
        <f>B729*E729</f>
        <v>41.286000000000001</v>
      </c>
      <c r="H729" s="11">
        <f t="shared" si="69"/>
        <v>495.43200000000002</v>
      </c>
    </row>
    <row r="730" spans="1:10" hidden="1" x14ac:dyDescent="0.15">
      <c r="A730" s="19" t="s">
        <v>96</v>
      </c>
      <c r="B730" s="18">
        <v>2064.3000000000002</v>
      </c>
      <c r="C730" s="9" t="s">
        <v>135</v>
      </c>
      <c r="D730" s="6" t="s">
        <v>142</v>
      </c>
      <c r="E730" s="11">
        <f t="shared" si="68"/>
        <v>0</v>
      </c>
      <c r="G730" s="10">
        <v>0</v>
      </c>
      <c r="H730" s="11">
        <f t="shared" si="69"/>
        <v>0</v>
      </c>
    </row>
    <row r="731" spans="1:10" hidden="1" x14ac:dyDescent="0.15">
      <c r="A731" s="19" t="s">
        <v>96</v>
      </c>
      <c r="B731" s="18">
        <v>2064.3000000000002</v>
      </c>
      <c r="C731" s="9" t="s">
        <v>136</v>
      </c>
      <c r="D731" s="6" t="s">
        <v>143</v>
      </c>
      <c r="E731" s="11">
        <f t="shared" si="68"/>
        <v>2.906554279901177E-2</v>
      </c>
      <c r="G731" s="16">
        <v>60</v>
      </c>
      <c r="H731" s="11">
        <f t="shared" si="69"/>
        <v>720</v>
      </c>
    </row>
    <row r="732" spans="1:10" hidden="1" x14ac:dyDescent="0.15">
      <c r="A732" s="19" t="s">
        <v>96</v>
      </c>
      <c r="B732" s="18">
        <v>2064.3000000000002</v>
      </c>
      <c r="C732" s="9" t="s">
        <v>137</v>
      </c>
      <c r="D732" s="6" t="s">
        <v>37</v>
      </c>
      <c r="E732" s="11">
        <f t="shared" si="68"/>
        <v>0</v>
      </c>
      <c r="G732" s="10">
        <v>0</v>
      </c>
      <c r="H732" s="11">
        <f t="shared" si="69"/>
        <v>0</v>
      </c>
    </row>
    <row r="733" spans="1:10" hidden="1" x14ac:dyDescent="0.15">
      <c r="A733" s="19" t="s">
        <v>96</v>
      </c>
      <c r="B733" s="18">
        <v>2064.3000000000002</v>
      </c>
      <c r="C733" s="9" t="s">
        <v>138</v>
      </c>
      <c r="D733" s="6" t="s">
        <v>39</v>
      </c>
      <c r="E733" s="11">
        <f t="shared" si="68"/>
        <v>0</v>
      </c>
      <c r="G733" s="10">
        <v>0</v>
      </c>
      <c r="H733" s="11">
        <f t="shared" si="69"/>
        <v>0</v>
      </c>
    </row>
    <row r="734" spans="1:10" hidden="1" x14ac:dyDescent="0.15">
      <c r="A734" s="19" t="s">
        <v>96</v>
      </c>
      <c r="B734" s="18">
        <v>2064.3000000000002</v>
      </c>
      <c r="C734" s="6" t="s">
        <v>139</v>
      </c>
      <c r="D734" s="6" t="s">
        <v>141</v>
      </c>
      <c r="E734" s="11">
        <f t="shared" si="68"/>
        <v>0</v>
      </c>
      <c r="G734" s="10">
        <v>0</v>
      </c>
      <c r="H734" s="11">
        <f t="shared" si="69"/>
        <v>0</v>
      </c>
    </row>
    <row r="735" spans="1:10" hidden="1" x14ac:dyDescent="0.15">
      <c r="A735" s="19" t="s">
        <v>96</v>
      </c>
      <c r="B735" s="18">
        <v>2064.3000000000002</v>
      </c>
      <c r="C735" s="6" t="s">
        <v>140</v>
      </c>
      <c r="D735" s="6" t="s">
        <v>80</v>
      </c>
      <c r="E735" s="46">
        <v>2.1999999999999999E-2</v>
      </c>
      <c r="G735" s="14">
        <f>E735*B735</f>
        <v>45.4146</v>
      </c>
      <c r="H735" s="11">
        <f t="shared" si="69"/>
        <v>544.97519999999997</v>
      </c>
    </row>
    <row r="736" spans="1:10" x14ac:dyDescent="0.15">
      <c r="A736" s="20" t="s">
        <v>96</v>
      </c>
      <c r="B736" s="21">
        <v>2064.3000000000002</v>
      </c>
      <c r="C736" s="23" t="s">
        <v>51</v>
      </c>
      <c r="D736" s="23" t="s">
        <v>52</v>
      </c>
      <c r="E736" s="10">
        <f>G736/B736</f>
        <v>5.0031487671365595E-2</v>
      </c>
      <c r="G736" s="10">
        <v>103.28</v>
      </c>
      <c r="H736" s="11">
        <f>G736*12</f>
        <v>1239.3600000000001</v>
      </c>
    </row>
    <row r="737" spans="1:10" hidden="1" x14ac:dyDescent="0.15">
      <c r="A737" s="19" t="s">
        <v>120</v>
      </c>
      <c r="B737" s="18">
        <v>162.30000000000001</v>
      </c>
      <c r="C737" s="5" t="s">
        <v>5</v>
      </c>
      <c r="D737" s="5" t="s">
        <v>6</v>
      </c>
      <c r="E737" s="16">
        <f>G737/B737</f>
        <v>0.32</v>
      </c>
      <c r="F737" s="15"/>
      <c r="G737" s="17">
        <f>SUM(G738:G741)</f>
        <v>51.936000000000007</v>
      </c>
      <c r="H737" s="17">
        <f>G737*12</f>
        <v>623.23200000000008</v>
      </c>
      <c r="I737" s="15"/>
      <c r="J737" s="15"/>
    </row>
    <row r="738" spans="1:10" hidden="1" x14ac:dyDescent="0.15">
      <c r="A738" s="19" t="s">
        <v>120</v>
      </c>
      <c r="B738" s="18">
        <v>162.30000000000001</v>
      </c>
      <c r="C738" s="6" t="s">
        <v>123</v>
      </c>
      <c r="D738" s="6" t="s">
        <v>8</v>
      </c>
      <c r="E738" s="29">
        <v>0.32</v>
      </c>
      <c r="G738" s="13">
        <f>B738*E738</f>
        <v>51.936000000000007</v>
      </c>
      <c r="H738" s="11">
        <f>G738*12</f>
        <v>623.23200000000008</v>
      </c>
    </row>
    <row r="739" spans="1:10" hidden="1" x14ac:dyDescent="0.15">
      <c r="A739" s="19" t="s">
        <v>120</v>
      </c>
      <c r="B739" s="18">
        <v>162.30000000000001</v>
      </c>
      <c r="C739" s="6" t="s">
        <v>124</v>
      </c>
      <c r="D739" s="6" t="s">
        <v>45</v>
      </c>
      <c r="E739" s="10">
        <f t="shared" ref="E739:E755" si="70">G739/B739</f>
        <v>0</v>
      </c>
      <c r="G739" s="10">
        <v>0</v>
      </c>
      <c r="H739" s="11">
        <f t="shared" ref="H739:H756" si="71">G739*12</f>
        <v>0</v>
      </c>
    </row>
    <row r="740" spans="1:10" hidden="1" x14ac:dyDescent="0.15">
      <c r="A740" s="19" t="s">
        <v>120</v>
      </c>
      <c r="B740" s="18">
        <v>162.30000000000001</v>
      </c>
      <c r="C740" s="6" t="s">
        <v>125</v>
      </c>
      <c r="D740" s="6" t="s">
        <v>141</v>
      </c>
      <c r="E740" s="10">
        <f t="shared" si="70"/>
        <v>0</v>
      </c>
      <c r="G740" s="10">
        <v>0</v>
      </c>
      <c r="H740" s="11">
        <f t="shared" si="71"/>
        <v>0</v>
      </c>
    </row>
    <row r="741" spans="1:10" hidden="1" x14ac:dyDescent="0.15">
      <c r="A741" s="19" t="s">
        <v>120</v>
      </c>
      <c r="B741" s="18">
        <v>162.30000000000001</v>
      </c>
      <c r="C741" s="6" t="s">
        <v>126</v>
      </c>
      <c r="D741" s="6" t="s">
        <v>150</v>
      </c>
      <c r="E741" s="10"/>
      <c r="G741" s="10">
        <v>0</v>
      </c>
      <c r="H741" s="11">
        <f t="shared" si="71"/>
        <v>0</v>
      </c>
    </row>
    <row r="742" spans="1:10" hidden="1" x14ac:dyDescent="0.15">
      <c r="A742" s="19" t="s">
        <v>120</v>
      </c>
      <c r="B742" s="18">
        <v>162.30000000000001</v>
      </c>
      <c r="C742" s="5" t="s">
        <v>16</v>
      </c>
      <c r="D742" s="5" t="s">
        <v>17</v>
      </c>
      <c r="E742" s="28">
        <f t="shared" si="70"/>
        <v>0.31987430683918672</v>
      </c>
      <c r="F742" s="15"/>
      <c r="G742" s="16">
        <f>G743+G755+G756</f>
        <v>51.915600000000005</v>
      </c>
      <c r="H742" s="17">
        <f t="shared" si="71"/>
        <v>622.98720000000003</v>
      </c>
      <c r="I742" s="15"/>
      <c r="J742" s="17">
        <f>G738-G742</f>
        <v>2.0400000000002194E-2</v>
      </c>
    </row>
    <row r="743" spans="1:10" hidden="1" x14ac:dyDescent="0.15">
      <c r="A743" s="19" t="s">
        <v>120</v>
      </c>
      <c r="B743" s="18">
        <v>162.30000000000001</v>
      </c>
      <c r="C743" s="6" t="s">
        <v>127</v>
      </c>
      <c r="D743" s="6" t="s">
        <v>18</v>
      </c>
      <c r="E743" s="11">
        <f t="shared" si="70"/>
        <v>0.2978743068391867</v>
      </c>
      <c r="G743" s="14">
        <f>SUM(G744:G752)</f>
        <v>48.345000000000006</v>
      </c>
      <c r="H743" s="11">
        <f t="shared" si="71"/>
        <v>580.1400000000001</v>
      </c>
    </row>
    <row r="744" spans="1:10" hidden="1" x14ac:dyDescent="0.15">
      <c r="A744" s="19" t="s">
        <v>120</v>
      </c>
      <c r="B744" s="18">
        <v>162.30000000000001</v>
      </c>
      <c r="C744" s="9" t="s">
        <v>128</v>
      </c>
      <c r="D744" s="6" t="s">
        <v>19</v>
      </c>
      <c r="E744" s="48">
        <f t="shared" si="70"/>
        <v>0</v>
      </c>
      <c r="G744" s="10">
        <v>0</v>
      </c>
      <c r="H744" s="11">
        <f t="shared" si="71"/>
        <v>0</v>
      </c>
    </row>
    <row r="745" spans="1:10" hidden="1" x14ac:dyDescent="0.15">
      <c r="A745" s="19" t="s">
        <v>120</v>
      </c>
      <c r="B745" s="18">
        <v>162.30000000000001</v>
      </c>
      <c r="C745" s="9" t="s">
        <v>129</v>
      </c>
      <c r="D745" s="6" t="s">
        <v>20</v>
      </c>
      <c r="E745" s="26">
        <v>0.02</v>
      </c>
      <c r="G745" s="10">
        <f>B745*E745</f>
        <v>3.2460000000000004</v>
      </c>
      <c r="H745" s="11">
        <f t="shared" si="71"/>
        <v>38.952000000000005</v>
      </c>
    </row>
    <row r="746" spans="1:10" hidden="1" x14ac:dyDescent="0.15">
      <c r="A746" s="19" t="s">
        <v>120</v>
      </c>
      <c r="B746" s="18">
        <v>162.30000000000001</v>
      </c>
      <c r="C746" s="9" t="s">
        <v>130</v>
      </c>
      <c r="D746" s="6" t="s">
        <v>22</v>
      </c>
      <c r="E746" s="26">
        <v>0.09</v>
      </c>
      <c r="G746" s="10">
        <f>E746*B746</f>
        <v>14.607000000000001</v>
      </c>
      <c r="H746" s="11">
        <f t="shared" si="71"/>
        <v>175.28400000000002</v>
      </c>
    </row>
    <row r="747" spans="1:10" hidden="1" x14ac:dyDescent="0.15">
      <c r="A747" s="19" t="s">
        <v>120</v>
      </c>
      <c r="B747" s="18">
        <v>162.30000000000001</v>
      </c>
      <c r="C747" s="9" t="s">
        <v>131</v>
      </c>
      <c r="D747" s="6" t="s">
        <v>47</v>
      </c>
      <c r="E747" s="11">
        <f t="shared" si="70"/>
        <v>0</v>
      </c>
      <c r="G747" s="10">
        <v>0</v>
      </c>
      <c r="H747" s="11">
        <f t="shared" si="71"/>
        <v>0</v>
      </c>
    </row>
    <row r="748" spans="1:10" hidden="1" x14ac:dyDescent="0.15">
      <c r="A748" s="19" t="s">
        <v>120</v>
      </c>
      <c r="B748" s="18">
        <v>162.30000000000001</v>
      </c>
      <c r="C748" s="9" t="s">
        <v>132</v>
      </c>
      <c r="D748" s="6" t="s">
        <v>25</v>
      </c>
      <c r="E748" s="11">
        <f t="shared" si="70"/>
        <v>0</v>
      </c>
      <c r="G748" s="10">
        <v>0</v>
      </c>
      <c r="H748" s="11">
        <f t="shared" si="71"/>
        <v>0</v>
      </c>
    </row>
    <row r="749" spans="1:10" hidden="1" x14ac:dyDescent="0.15">
      <c r="A749" s="19" t="s">
        <v>120</v>
      </c>
      <c r="B749" s="18">
        <v>162.30000000000001</v>
      </c>
      <c r="C749" s="9" t="s">
        <v>133</v>
      </c>
      <c r="D749" s="6" t="s">
        <v>27</v>
      </c>
      <c r="E749" s="26">
        <v>0.02</v>
      </c>
      <c r="G749" s="10">
        <f>B749*E749</f>
        <v>3.2460000000000004</v>
      </c>
      <c r="H749" s="11">
        <f t="shared" si="71"/>
        <v>38.952000000000005</v>
      </c>
    </row>
    <row r="750" spans="1:10" hidden="1" x14ac:dyDescent="0.15">
      <c r="A750" s="19" t="s">
        <v>120</v>
      </c>
      <c r="B750" s="18">
        <v>162.30000000000001</v>
      </c>
      <c r="C750" s="9" t="s">
        <v>134</v>
      </c>
      <c r="D750" s="6" t="s">
        <v>29</v>
      </c>
      <c r="E750" s="26">
        <v>0.02</v>
      </c>
      <c r="G750" s="10">
        <f>B750*E750</f>
        <v>3.2460000000000004</v>
      </c>
      <c r="H750" s="11">
        <f t="shared" si="71"/>
        <v>38.952000000000005</v>
      </c>
    </row>
    <row r="751" spans="1:10" hidden="1" x14ac:dyDescent="0.15">
      <c r="A751" s="19" t="s">
        <v>120</v>
      </c>
      <c r="B751" s="18">
        <v>162.30000000000001</v>
      </c>
      <c r="C751" s="9" t="s">
        <v>135</v>
      </c>
      <c r="D751" s="6" t="s">
        <v>142</v>
      </c>
      <c r="E751" s="11">
        <f t="shared" si="70"/>
        <v>0</v>
      </c>
      <c r="G751" s="10">
        <v>0</v>
      </c>
      <c r="H751" s="11">
        <f t="shared" si="71"/>
        <v>0</v>
      </c>
    </row>
    <row r="752" spans="1:10" hidden="1" x14ac:dyDescent="0.15">
      <c r="A752" s="19" t="s">
        <v>120</v>
      </c>
      <c r="B752" s="18">
        <v>162.30000000000001</v>
      </c>
      <c r="C752" s="9" t="s">
        <v>136</v>
      </c>
      <c r="D752" s="6" t="s">
        <v>143</v>
      </c>
      <c r="E752" s="11">
        <f t="shared" si="70"/>
        <v>0.14787430683918668</v>
      </c>
      <c r="G752" s="16">
        <v>24</v>
      </c>
      <c r="H752" s="11">
        <f t="shared" si="71"/>
        <v>288</v>
      </c>
    </row>
    <row r="753" spans="1:10" hidden="1" x14ac:dyDescent="0.15">
      <c r="A753" s="19" t="s">
        <v>120</v>
      </c>
      <c r="B753" s="18">
        <v>162.30000000000001</v>
      </c>
      <c r="C753" s="9" t="s">
        <v>137</v>
      </c>
      <c r="D753" s="6" t="s">
        <v>37</v>
      </c>
      <c r="E753" s="11">
        <f t="shared" si="70"/>
        <v>0</v>
      </c>
      <c r="G753" s="10">
        <v>0</v>
      </c>
      <c r="H753" s="11">
        <f t="shared" si="71"/>
        <v>0</v>
      </c>
    </row>
    <row r="754" spans="1:10" hidden="1" x14ac:dyDescent="0.15">
      <c r="A754" s="19" t="s">
        <v>120</v>
      </c>
      <c r="B754" s="18">
        <v>162.30000000000001</v>
      </c>
      <c r="C754" s="9" t="s">
        <v>138</v>
      </c>
      <c r="D754" s="6" t="s">
        <v>39</v>
      </c>
      <c r="E754" s="11">
        <f t="shared" si="70"/>
        <v>0</v>
      </c>
      <c r="G754" s="10">
        <v>0</v>
      </c>
      <c r="H754" s="11">
        <f t="shared" si="71"/>
        <v>0</v>
      </c>
    </row>
    <row r="755" spans="1:10" hidden="1" x14ac:dyDescent="0.15">
      <c r="A755" s="19" t="s">
        <v>120</v>
      </c>
      <c r="B755" s="18">
        <v>162.30000000000001</v>
      </c>
      <c r="C755" s="6" t="s">
        <v>139</v>
      </c>
      <c r="D755" s="6" t="s">
        <v>141</v>
      </c>
      <c r="E755" s="11">
        <f t="shared" si="70"/>
        <v>0</v>
      </c>
      <c r="G755" s="10">
        <v>0</v>
      </c>
      <c r="H755" s="11">
        <f t="shared" si="71"/>
        <v>0</v>
      </c>
    </row>
    <row r="756" spans="1:10" hidden="1" x14ac:dyDescent="0.15">
      <c r="A756" s="19" t="s">
        <v>120</v>
      </c>
      <c r="B756" s="18">
        <v>162.30000000000001</v>
      </c>
      <c r="C756" s="6" t="s">
        <v>140</v>
      </c>
      <c r="D756" s="6" t="s">
        <v>80</v>
      </c>
      <c r="E756" s="46">
        <v>2.1999999999999999E-2</v>
      </c>
      <c r="G756" s="14">
        <f>E756*B756</f>
        <v>3.5706000000000002</v>
      </c>
      <c r="H756" s="11">
        <f t="shared" si="71"/>
        <v>42.847200000000001</v>
      </c>
    </row>
    <row r="757" spans="1:10" x14ac:dyDescent="0.15">
      <c r="A757" s="20" t="s">
        <v>120</v>
      </c>
      <c r="B757" s="21">
        <v>162.30000000000001</v>
      </c>
      <c r="C757" s="23" t="s">
        <v>51</v>
      </c>
      <c r="D757" s="23" t="s">
        <v>52</v>
      </c>
      <c r="E757" s="10">
        <f>G757/B757</f>
        <v>6.9993838570548361E-2</v>
      </c>
      <c r="G757" s="10">
        <v>11.36</v>
      </c>
      <c r="H757" s="11">
        <f>G757*12</f>
        <v>136.32</v>
      </c>
    </row>
    <row r="758" spans="1:10" hidden="1" x14ac:dyDescent="0.15">
      <c r="A758" s="19" t="s">
        <v>97</v>
      </c>
      <c r="B758" s="18">
        <v>2832.6</v>
      </c>
      <c r="C758" s="5" t="s">
        <v>5</v>
      </c>
      <c r="D758" s="5" t="s">
        <v>6</v>
      </c>
      <c r="E758" s="16">
        <f>G758/B758</f>
        <v>0.4</v>
      </c>
      <c r="F758" s="15"/>
      <c r="G758" s="17">
        <f>SUM(G759:G762)</f>
        <v>1133.04</v>
      </c>
      <c r="H758" s="17">
        <f>G758*12</f>
        <v>13596.48</v>
      </c>
      <c r="I758" s="15"/>
      <c r="J758" s="15"/>
    </row>
    <row r="759" spans="1:10" hidden="1" x14ac:dyDescent="0.15">
      <c r="A759" s="19" t="s">
        <v>97</v>
      </c>
      <c r="B759" s="18">
        <v>2832.6</v>
      </c>
      <c r="C759" s="6" t="s">
        <v>123</v>
      </c>
      <c r="D759" s="6" t="s">
        <v>8</v>
      </c>
      <c r="E759" s="29">
        <v>0.4</v>
      </c>
      <c r="G759" s="13">
        <f>B759*E759</f>
        <v>1133.04</v>
      </c>
      <c r="H759" s="11">
        <f>G759*12</f>
        <v>13596.48</v>
      </c>
    </row>
    <row r="760" spans="1:10" hidden="1" x14ac:dyDescent="0.15">
      <c r="A760" s="19" t="s">
        <v>97</v>
      </c>
      <c r="B760" s="18">
        <v>2832.6</v>
      </c>
      <c r="C760" s="6" t="s">
        <v>124</v>
      </c>
      <c r="D760" s="6" t="s">
        <v>45</v>
      </c>
      <c r="E760" s="10">
        <f t="shared" ref="E760:E776" si="72">G760/B760</f>
        <v>0</v>
      </c>
      <c r="G760" s="10">
        <v>0</v>
      </c>
      <c r="H760" s="11">
        <f t="shared" ref="H760:H777" si="73">G760*12</f>
        <v>0</v>
      </c>
    </row>
    <row r="761" spans="1:10" hidden="1" x14ac:dyDescent="0.15">
      <c r="A761" s="19" t="s">
        <v>97</v>
      </c>
      <c r="B761" s="18">
        <v>2832.6</v>
      </c>
      <c r="C761" s="6" t="s">
        <v>125</v>
      </c>
      <c r="D761" s="6" t="s">
        <v>141</v>
      </c>
      <c r="E761" s="10">
        <f t="shared" si="72"/>
        <v>0</v>
      </c>
      <c r="G761" s="10">
        <v>0</v>
      </c>
      <c r="H761" s="11">
        <f t="shared" si="73"/>
        <v>0</v>
      </c>
    </row>
    <row r="762" spans="1:10" hidden="1" x14ac:dyDescent="0.15">
      <c r="A762" s="19" t="s">
        <v>97</v>
      </c>
      <c r="B762" s="18">
        <v>2832.6</v>
      </c>
      <c r="C762" s="6" t="s">
        <v>126</v>
      </c>
      <c r="D762" s="6" t="s">
        <v>150</v>
      </c>
      <c r="E762" s="10"/>
      <c r="G762" s="10">
        <v>0</v>
      </c>
      <c r="H762" s="11">
        <f t="shared" si="73"/>
        <v>0</v>
      </c>
    </row>
    <row r="763" spans="1:10" hidden="1" x14ac:dyDescent="0.15">
      <c r="A763" s="19" t="s">
        <v>97</v>
      </c>
      <c r="B763" s="18">
        <v>2832.6</v>
      </c>
      <c r="C763" s="5" t="s">
        <v>16</v>
      </c>
      <c r="D763" s="5" t="s">
        <v>17</v>
      </c>
      <c r="E763" s="28">
        <f t="shared" si="72"/>
        <v>0.40147115724069765</v>
      </c>
      <c r="F763" s="15"/>
      <c r="G763" s="16">
        <f>G764+G776+G777</f>
        <v>1137.2072000000001</v>
      </c>
      <c r="H763" s="17">
        <f t="shared" si="73"/>
        <v>13646.486400000002</v>
      </c>
      <c r="I763" s="15"/>
      <c r="J763" s="17">
        <f>G759-G763</f>
        <v>-4.1672000000000935</v>
      </c>
    </row>
    <row r="764" spans="1:10" hidden="1" x14ac:dyDescent="0.15">
      <c r="A764" s="19" t="s">
        <v>97</v>
      </c>
      <c r="B764" s="18">
        <v>2832.6</v>
      </c>
      <c r="C764" s="6" t="s">
        <v>127</v>
      </c>
      <c r="D764" s="6" t="s">
        <v>18</v>
      </c>
      <c r="E764" s="11">
        <f t="shared" si="72"/>
        <v>0.37947115724069763</v>
      </c>
      <c r="G764" s="14">
        <f>SUM(G765:G773)</f>
        <v>1074.8900000000001</v>
      </c>
      <c r="H764" s="11">
        <f t="shared" si="73"/>
        <v>12898.68</v>
      </c>
    </row>
    <row r="765" spans="1:10" hidden="1" x14ac:dyDescent="0.15">
      <c r="A765" s="19" t="s">
        <v>97</v>
      </c>
      <c r="B765" s="18">
        <v>2832.6</v>
      </c>
      <c r="C765" s="9" t="s">
        <v>128</v>
      </c>
      <c r="D765" s="6" t="s">
        <v>19</v>
      </c>
      <c r="E765" s="48">
        <f t="shared" si="72"/>
        <v>0.18357692579255808</v>
      </c>
      <c r="G765" s="10">
        <v>520</v>
      </c>
      <c r="H765" s="11">
        <f t="shared" si="73"/>
        <v>6240</v>
      </c>
    </row>
    <row r="766" spans="1:10" hidden="1" x14ac:dyDescent="0.15">
      <c r="A766" s="19" t="s">
        <v>97</v>
      </c>
      <c r="B766" s="18">
        <v>2832.6</v>
      </c>
      <c r="C766" s="9" t="s">
        <v>129</v>
      </c>
      <c r="D766" s="6" t="s">
        <v>20</v>
      </c>
      <c r="E766" s="26">
        <v>0.02</v>
      </c>
      <c r="G766" s="10">
        <f>B766*E766</f>
        <v>56.652000000000001</v>
      </c>
      <c r="H766" s="11">
        <f t="shared" si="73"/>
        <v>679.82400000000007</v>
      </c>
    </row>
    <row r="767" spans="1:10" hidden="1" x14ac:dyDescent="0.15">
      <c r="A767" s="19" t="s">
        <v>97</v>
      </c>
      <c r="B767" s="18">
        <v>2832.6</v>
      </c>
      <c r="C767" s="9" t="s">
        <v>130</v>
      </c>
      <c r="D767" s="6" t="s">
        <v>22</v>
      </c>
      <c r="E767" s="26">
        <v>0.09</v>
      </c>
      <c r="G767" s="10">
        <f>E767*B767</f>
        <v>254.93399999999997</v>
      </c>
      <c r="H767" s="11">
        <f t="shared" si="73"/>
        <v>3059.2079999999996</v>
      </c>
    </row>
    <row r="768" spans="1:10" hidden="1" x14ac:dyDescent="0.15">
      <c r="A768" s="19" t="s">
        <v>97</v>
      </c>
      <c r="B768" s="18">
        <v>2832.6</v>
      </c>
      <c r="C768" s="9" t="s">
        <v>131</v>
      </c>
      <c r="D768" s="6" t="s">
        <v>47</v>
      </c>
      <c r="E768" s="11">
        <f t="shared" si="72"/>
        <v>0</v>
      </c>
      <c r="G768" s="10">
        <v>0</v>
      </c>
      <c r="H768" s="11">
        <f t="shared" si="73"/>
        <v>0</v>
      </c>
    </row>
    <row r="769" spans="1:10" hidden="1" x14ac:dyDescent="0.15">
      <c r="A769" s="19" t="s">
        <v>97</v>
      </c>
      <c r="B769" s="18">
        <v>2832.6</v>
      </c>
      <c r="C769" s="9" t="s">
        <v>132</v>
      </c>
      <c r="D769" s="6" t="s">
        <v>25</v>
      </c>
      <c r="E769" s="11">
        <f t="shared" si="72"/>
        <v>0</v>
      </c>
      <c r="G769" s="10">
        <v>0</v>
      </c>
      <c r="H769" s="11">
        <f t="shared" si="73"/>
        <v>0</v>
      </c>
    </row>
    <row r="770" spans="1:10" hidden="1" x14ac:dyDescent="0.15">
      <c r="A770" s="19" t="s">
        <v>97</v>
      </c>
      <c r="B770" s="18">
        <v>2832.6</v>
      </c>
      <c r="C770" s="9" t="s">
        <v>133</v>
      </c>
      <c r="D770" s="6" t="s">
        <v>27</v>
      </c>
      <c r="E770" s="26">
        <v>0.02</v>
      </c>
      <c r="G770" s="10">
        <f>B770*E770</f>
        <v>56.652000000000001</v>
      </c>
      <c r="H770" s="11">
        <f t="shared" si="73"/>
        <v>679.82400000000007</v>
      </c>
    </row>
    <row r="771" spans="1:10" hidden="1" x14ac:dyDescent="0.15">
      <c r="A771" s="19" t="s">
        <v>97</v>
      </c>
      <c r="B771" s="18">
        <v>2832.6</v>
      </c>
      <c r="C771" s="9" t="s">
        <v>134</v>
      </c>
      <c r="D771" s="6" t="s">
        <v>29</v>
      </c>
      <c r="E771" s="26">
        <v>0.02</v>
      </c>
      <c r="G771" s="10">
        <f>B771*E771</f>
        <v>56.652000000000001</v>
      </c>
      <c r="H771" s="11">
        <f t="shared" si="73"/>
        <v>679.82400000000007</v>
      </c>
    </row>
    <row r="772" spans="1:10" hidden="1" x14ac:dyDescent="0.15">
      <c r="A772" s="19" t="s">
        <v>97</v>
      </c>
      <c r="B772" s="18">
        <v>2832.6</v>
      </c>
      <c r="C772" s="9" t="s">
        <v>135</v>
      </c>
      <c r="D772" s="6" t="s">
        <v>142</v>
      </c>
      <c r="E772" s="11">
        <f t="shared" si="72"/>
        <v>0</v>
      </c>
      <c r="G772" s="10">
        <v>0</v>
      </c>
      <c r="H772" s="11">
        <f t="shared" si="73"/>
        <v>0</v>
      </c>
    </row>
    <row r="773" spans="1:10" hidden="1" x14ac:dyDescent="0.15">
      <c r="A773" s="19" t="s">
        <v>97</v>
      </c>
      <c r="B773" s="18">
        <v>2832.6</v>
      </c>
      <c r="C773" s="9" t="s">
        <v>136</v>
      </c>
      <c r="D773" s="6" t="s">
        <v>143</v>
      </c>
      <c r="E773" s="11">
        <f t="shared" si="72"/>
        <v>4.5894231448139519E-2</v>
      </c>
      <c r="G773" s="16">
        <v>130</v>
      </c>
      <c r="H773" s="11">
        <f t="shared" si="73"/>
        <v>1560</v>
      </c>
    </row>
    <row r="774" spans="1:10" hidden="1" x14ac:dyDescent="0.15">
      <c r="A774" s="19" t="s">
        <v>97</v>
      </c>
      <c r="B774" s="18">
        <v>2832.6</v>
      </c>
      <c r="C774" s="9" t="s">
        <v>137</v>
      </c>
      <c r="D774" s="6" t="s">
        <v>37</v>
      </c>
      <c r="E774" s="11">
        <f t="shared" si="72"/>
        <v>0</v>
      </c>
      <c r="G774" s="10">
        <v>0</v>
      </c>
      <c r="H774" s="11">
        <f t="shared" si="73"/>
        <v>0</v>
      </c>
    </row>
    <row r="775" spans="1:10" hidden="1" x14ac:dyDescent="0.15">
      <c r="A775" s="19" t="s">
        <v>97</v>
      </c>
      <c r="B775" s="18">
        <v>2832.6</v>
      </c>
      <c r="C775" s="9" t="s">
        <v>138</v>
      </c>
      <c r="D775" s="6" t="s">
        <v>39</v>
      </c>
      <c r="E775" s="11">
        <f t="shared" si="72"/>
        <v>0</v>
      </c>
      <c r="G775" s="10">
        <v>0</v>
      </c>
      <c r="H775" s="11">
        <f t="shared" si="73"/>
        <v>0</v>
      </c>
    </row>
    <row r="776" spans="1:10" hidden="1" x14ac:dyDescent="0.15">
      <c r="A776" s="19" t="s">
        <v>97</v>
      </c>
      <c r="B776" s="18">
        <v>2832.6</v>
      </c>
      <c r="C776" s="6" t="s">
        <v>139</v>
      </c>
      <c r="D776" s="6" t="s">
        <v>141</v>
      </c>
      <c r="E776" s="11">
        <f t="shared" si="72"/>
        <v>0</v>
      </c>
      <c r="G776" s="10">
        <v>0</v>
      </c>
      <c r="H776" s="11">
        <f t="shared" si="73"/>
        <v>0</v>
      </c>
    </row>
    <row r="777" spans="1:10" hidden="1" x14ac:dyDescent="0.15">
      <c r="A777" s="19" t="s">
        <v>97</v>
      </c>
      <c r="B777" s="18">
        <v>2832.6</v>
      </c>
      <c r="C777" s="6" t="s">
        <v>140</v>
      </c>
      <c r="D777" s="6" t="s">
        <v>80</v>
      </c>
      <c r="E777" s="46">
        <v>2.1999999999999999E-2</v>
      </c>
      <c r="G777" s="14">
        <f>E777*B777</f>
        <v>62.317199999999993</v>
      </c>
      <c r="H777" s="11">
        <f t="shared" si="73"/>
        <v>747.80639999999994</v>
      </c>
    </row>
    <row r="778" spans="1:10" x14ac:dyDescent="0.15">
      <c r="A778" s="20" t="s">
        <v>97</v>
      </c>
      <c r="B778" s="21">
        <v>2832.6</v>
      </c>
      <c r="C778" s="23" t="s">
        <v>51</v>
      </c>
      <c r="D778" s="23" t="s">
        <v>52</v>
      </c>
      <c r="E778" s="10">
        <f>G778/B778</f>
        <v>5.0052954882440166E-2</v>
      </c>
      <c r="G778" s="10">
        <v>141.78</v>
      </c>
      <c r="H778" s="11">
        <f>G778*12</f>
        <v>1701.3600000000001</v>
      </c>
    </row>
    <row r="779" spans="1:10" hidden="1" x14ac:dyDescent="0.15">
      <c r="A779" s="19" t="s">
        <v>98</v>
      </c>
      <c r="B779" s="18">
        <v>1125.5</v>
      </c>
      <c r="C779" s="5" t="s">
        <v>5</v>
      </c>
      <c r="D779" s="5" t="s">
        <v>6</v>
      </c>
      <c r="E779" s="16">
        <f>G779/B779</f>
        <v>0.38730786317192362</v>
      </c>
      <c r="F779" s="15"/>
      <c r="G779" s="17">
        <f>SUM(G780:G783)</f>
        <v>435.91500000000002</v>
      </c>
      <c r="H779" s="17">
        <f>G779*12</f>
        <v>5230.9800000000005</v>
      </c>
      <c r="I779" s="15"/>
      <c r="J779" s="15"/>
    </row>
    <row r="780" spans="1:10" hidden="1" x14ac:dyDescent="0.15">
      <c r="A780" s="19" t="s">
        <v>98</v>
      </c>
      <c r="B780" s="18">
        <v>1125.5</v>
      </c>
      <c r="C780" s="6" t="s">
        <v>123</v>
      </c>
      <c r="D780" s="6" t="s">
        <v>8</v>
      </c>
      <c r="E780" s="29">
        <v>0.37</v>
      </c>
      <c r="G780" s="13">
        <f>B780*E780</f>
        <v>416.435</v>
      </c>
      <c r="H780" s="11">
        <f>G780*12</f>
        <v>4997.22</v>
      </c>
    </row>
    <row r="781" spans="1:10" hidden="1" x14ac:dyDescent="0.15">
      <c r="A781" s="19" t="s">
        <v>98</v>
      </c>
      <c r="B781" s="18">
        <v>1125.5</v>
      </c>
      <c r="C781" s="6" t="s">
        <v>124</v>
      </c>
      <c r="D781" s="6" t="s">
        <v>45</v>
      </c>
      <c r="E781" s="10">
        <f t="shared" ref="E781:E797" si="74">G781/B781</f>
        <v>0</v>
      </c>
      <c r="G781" s="10">
        <v>0</v>
      </c>
      <c r="H781" s="11">
        <f t="shared" ref="H781:H798" si="75">G781*12</f>
        <v>0</v>
      </c>
    </row>
    <row r="782" spans="1:10" hidden="1" x14ac:dyDescent="0.15">
      <c r="A782" s="19" t="s">
        <v>98</v>
      </c>
      <c r="B782" s="18">
        <v>1125.5</v>
      </c>
      <c r="C782" s="6" t="s">
        <v>125</v>
      </c>
      <c r="D782" s="6" t="s">
        <v>141</v>
      </c>
      <c r="E782" s="10">
        <f t="shared" si="74"/>
        <v>0</v>
      </c>
      <c r="G782" s="10">
        <v>0</v>
      </c>
      <c r="H782" s="11">
        <f t="shared" si="75"/>
        <v>0</v>
      </c>
    </row>
    <row r="783" spans="1:10" hidden="1" x14ac:dyDescent="0.15">
      <c r="A783" s="19" t="s">
        <v>98</v>
      </c>
      <c r="B783" s="18">
        <v>1125.5</v>
      </c>
      <c r="C783" s="6" t="s">
        <v>126</v>
      </c>
      <c r="D783" s="6" t="s">
        <v>150</v>
      </c>
      <c r="E783" s="10"/>
      <c r="G783" s="10">
        <v>19.48</v>
      </c>
      <c r="H783" s="11">
        <f t="shared" si="75"/>
        <v>233.76</v>
      </c>
    </row>
    <row r="784" spans="1:10" hidden="1" x14ac:dyDescent="0.15">
      <c r="A784" s="19" t="s">
        <v>98</v>
      </c>
      <c r="B784" s="18">
        <v>1125.5</v>
      </c>
      <c r="C784" s="5" t="s">
        <v>16</v>
      </c>
      <c r="D784" s="5" t="s">
        <v>17</v>
      </c>
      <c r="E784" s="28">
        <f t="shared" si="74"/>
        <v>0.36746868058640603</v>
      </c>
      <c r="F784" s="15"/>
      <c r="G784" s="16">
        <f>G785+G797+G798</f>
        <v>413.58600000000001</v>
      </c>
      <c r="H784" s="17">
        <f t="shared" si="75"/>
        <v>4963.0320000000002</v>
      </c>
      <c r="I784" s="15"/>
      <c r="J784" s="17">
        <f>G780-G784</f>
        <v>2.8489999999999895</v>
      </c>
    </row>
    <row r="785" spans="1:10" hidden="1" x14ac:dyDescent="0.15">
      <c r="A785" s="19" t="s">
        <v>98</v>
      </c>
      <c r="B785" s="18">
        <v>1125.5</v>
      </c>
      <c r="C785" s="6" t="s">
        <v>127</v>
      </c>
      <c r="D785" s="6" t="s">
        <v>18</v>
      </c>
      <c r="E785" s="11">
        <f t="shared" si="74"/>
        <v>0.34546868058640601</v>
      </c>
      <c r="G785" s="14">
        <f>SUM(G786:G794)</f>
        <v>388.82499999999999</v>
      </c>
      <c r="H785" s="11">
        <f t="shared" si="75"/>
        <v>4665.8999999999996</v>
      </c>
    </row>
    <row r="786" spans="1:10" hidden="1" x14ac:dyDescent="0.15">
      <c r="A786" s="19" t="s">
        <v>98</v>
      </c>
      <c r="B786" s="18">
        <v>1125.5</v>
      </c>
      <c r="C786" s="9" t="s">
        <v>128</v>
      </c>
      <c r="D786" s="6" t="s">
        <v>19</v>
      </c>
      <c r="E786" s="48">
        <f t="shared" si="74"/>
        <v>0.12438916037316748</v>
      </c>
      <c r="G786" s="10">
        <v>140</v>
      </c>
      <c r="H786" s="11">
        <f t="shared" si="75"/>
        <v>1680</v>
      </c>
    </row>
    <row r="787" spans="1:10" hidden="1" x14ac:dyDescent="0.15">
      <c r="A787" s="19" t="s">
        <v>98</v>
      </c>
      <c r="B787" s="18">
        <v>1125.5</v>
      </c>
      <c r="C787" s="9" t="s">
        <v>129</v>
      </c>
      <c r="D787" s="6" t="s">
        <v>20</v>
      </c>
      <c r="E787" s="26">
        <v>0.02</v>
      </c>
      <c r="G787" s="10">
        <f>B787*E787</f>
        <v>22.51</v>
      </c>
      <c r="H787" s="11">
        <f t="shared" si="75"/>
        <v>270.12</v>
      </c>
    </row>
    <row r="788" spans="1:10" hidden="1" x14ac:dyDescent="0.15">
      <c r="A788" s="19" t="s">
        <v>98</v>
      </c>
      <c r="B788" s="18">
        <v>1125.5</v>
      </c>
      <c r="C788" s="9" t="s">
        <v>130</v>
      </c>
      <c r="D788" s="6" t="s">
        <v>22</v>
      </c>
      <c r="E788" s="26">
        <v>0.09</v>
      </c>
      <c r="G788" s="10">
        <f>E788*B788</f>
        <v>101.295</v>
      </c>
      <c r="H788" s="11">
        <f t="shared" si="75"/>
        <v>1215.54</v>
      </c>
    </row>
    <row r="789" spans="1:10" hidden="1" x14ac:dyDescent="0.15">
      <c r="A789" s="19" t="s">
        <v>98</v>
      </c>
      <c r="B789" s="18">
        <v>1125.5</v>
      </c>
      <c r="C789" s="9" t="s">
        <v>131</v>
      </c>
      <c r="D789" s="6" t="s">
        <v>47</v>
      </c>
      <c r="E789" s="11">
        <f t="shared" si="74"/>
        <v>0</v>
      </c>
      <c r="G789" s="10">
        <v>0</v>
      </c>
      <c r="H789" s="11">
        <f t="shared" si="75"/>
        <v>0</v>
      </c>
    </row>
    <row r="790" spans="1:10" hidden="1" x14ac:dyDescent="0.15">
      <c r="A790" s="19" t="s">
        <v>98</v>
      </c>
      <c r="B790" s="18">
        <v>1125.5</v>
      </c>
      <c r="C790" s="9" t="s">
        <v>132</v>
      </c>
      <c r="D790" s="6" t="s">
        <v>25</v>
      </c>
      <c r="E790" s="11">
        <f t="shared" si="74"/>
        <v>0</v>
      </c>
      <c r="G790" s="10">
        <v>0</v>
      </c>
      <c r="H790" s="11">
        <f t="shared" si="75"/>
        <v>0</v>
      </c>
    </row>
    <row r="791" spans="1:10" hidden="1" x14ac:dyDescent="0.15">
      <c r="A791" s="19" t="s">
        <v>98</v>
      </c>
      <c r="B791" s="18">
        <v>1125.5</v>
      </c>
      <c r="C791" s="9" t="s">
        <v>133</v>
      </c>
      <c r="D791" s="6" t="s">
        <v>27</v>
      </c>
      <c r="E791" s="26">
        <v>0.02</v>
      </c>
      <c r="G791" s="10">
        <f>B791*E791</f>
        <v>22.51</v>
      </c>
      <c r="H791" s="11">
        <f t="shared" si="75"/>
        <v>270.12</v>
      </c>
    </row>
    <row r="792" spans="1:10" hidden="1" x14ac:dyDescent="0.15">
      <c r="A792" s="19" t="s">
        <v>98</v>
      </c>
      <c r="B792" s="18">
        <v>1125.5</v>
      </c>
      <c r="C792" s="9" t="s">
        <v>134</v>
      </c>
      <c r="D792" s="6" t="s">
        <v>29</v>
      </c>
      <c r="E792" s="26">
        <v>0.02</v>
      </c>
      <c r="G792" s="10">
        <f>B792*E792</f>
        <v>22.51</v>
      </c>
      <c r="H792" s="11">
        <f t="shared" si="75"/>
        <v>270.12</v>
      </c>
    </row>
    <row r="793" spans="1:10" hidden="1" x14ac:dyDescent="0.15">
      <c r="A793" s="19" t="s">
        <v>98</v>
      </c>
      <c r="B793" s="18">
        <v>1125.5</v>
      </c>
      <c r="C793" s="9" t="s">
        <v>135</v>
      </c>
      <c r="D793" s="6" t="s">
        <v>142</v>
      </c>
      <c r="E793" s="11">
        <f t="shared" si="74"/>
        <v>0</v>
      </c>
      <c r="G793" s="10">
        <v>0</v>
      </c>
      <c r="H793" s="11">
        <f t="shared" si="75"/>
        <v>0</v>
      </c>
    </row>
    <row r="794" spans="1:10" hidden="1" x14ac:dyDescent="0.15">
      <c r="A794" s="19" t="s">
        <v>98</v>
      </c>
      <c r="B794" s="18">
        <v>1125.5</v>
      </c>
      <c r="C794" s="9" t="s">
        <v>136</v>
      </c>
      <c r="D794" s="6" t="s">
        <v>143</v>
      </c>
      <c r="E794" s="11">
        <f t="shared" si="74"/>
        <v>7.1079520213238559E-2</v>
      </c>
      <c r="G794" s="16">
        <v>80</v>
      </c>
      <c r="H794" s="11">
        <f t="shared" si="75"/>
        <v>960</v>
      </c>
    </row>
    <row r="795" spans="1:10" hidden="1" x14ac:dyDescent="0.15">
      <c r="A795" s="19" t="s">
        <v>98</v>
      </c>
      <c r="B795" s="18">
        <v>1125.5</v>
      </c>
      <c r="C795" s="9" t="s">
        <v>137</v>
      </c>
      <c r="D795" s="6" t="s">
        <v>37</v>
      </c>
      <c r="E795" s="11">
        <f t="shared" si="74"/>
        <v>0</v>
      </c>
      <c r="G795" s="10">
        <v>0</v>
      </c>
      <c r="H795" s="11">
        <f t="shared" si="75"/>
        <v>0</v>
      </c>
    </row>
    <row r="796" spans="1:10" hidden="1" x14ac:dyDescent="0.15">
      <c r="A796" s="19" t="s">
        <v>98</v>
      </c>
      <c r="B796" s="18">
        <v>1125.5</v>
      </c>
      <c r="C796" s="9" t="s">
        <v>138</v>
      </c>
      <c r="D796" s="6" t="s">
        <v>39</v>
      </c>
      <c r="E796" s="11">
        <f t="shared" si="74"/>
        <v>0</v>
      </c>
      <c r="G796" s="10">
        <v>0</v>
      </c>
      <c r="H796" s="11">
        <f t="shared" si="75"/>
        <v>0</v>
      </c>
    </row>
    <row r="797" spans="1:10" hidden="1" x14ac:dyDescent="0.15">
      <c r="A797" s="19" t="s">
        <v>98</v>
      </c>
      <c r="B797" s="18">
        <v>1125.5</v>
      </c>
      <c r="C797" s="6" t="s">
        <v>139</v>
      </c>
      <c r="D797" s="6" t="s">
        <v>141</v>
      </c>
      <c r="E797" s="11">
        <f t="shared" si="74"/>
        <v>0</v>
      </c>
      <c r="G797" s="10">
        <v>0</v>
      </c>
      <c r="H797" s="11">
        <f t="shared" si="75"/>
        <v>0</v>
      </c>
    </row>
    <row r="798" spans="1:10" hidden="1" x14ac:dyDescent="0.15">
      <c r="A798" s="19" t="s">
        <v>98</v>
      </c>
      <c r="B798" s="18">
        <v>1125.5</v>
      </c>
      <c r="C798" s="6" t="s">
        <v>140</v>
      </c>
      <c r="D798" s="6" t="s">
        <v>80</v>
      </c>
      <c r="E798" s="46">
        <v>2.1999999999999999E-2</v>
      </c>
      <c r="G798" s="14">
        <f>E798*B798</f>
        <v>24.760999999999999</v>
      </c>
      <c r="H798" s="11">
        <f t="shared" si="75"/>
        <v>297.13200000000001</v>
      </c>
    </row>
    <row r="799" spans="1:10" x14ac:dyDescent="0.15">
      <c r="A799" s="20" t="s">
        <v>98</v>
      </c>
      <c r="B799" s="21">
        <v>1125.5</v>
      </c>
      <c r="C799" s="23" t="s">
        <v>51</v>
      </c>
      <c r="D799" s="23" t="s">
        <v>52</v>
      </c>
      <c r="E799" s="10">
        <f>G799/B799</f>
        <v>4.590848511772546E-2</v>
      </c>
      <c r="G799" s="10">
        <v>51.67</v>
      </c>
      <c r="H799" s="11">
        <f>G799*12</f>
        <v>620.04</v>
      </c>
    </row>
    <row r="800" spans="1:10" hidden="1" x14ac:dyDescent="0.15">
      <c r="A800" s="19" t="s">
        <v>99</v>
      </c>
      <c r="B800" s="18">
        <v>1068.8399999999999</v>
      </c>
      <c r="C800" s="5" t="s">
        <v>5</v>
      </c>
      <c r="D800" s="5" t="s">
        <v>6</v>
      </c>
      <c r="E800" s="16">
        <f>G800/B800</f>
        <v>0.37</v>
      </c>
      <c r="F800" s="15"/>
      <c r="G800" s="17">
        <f>SUM(G801:G804)</f>
        <v>395.47079999999994</v>
      </c>
      <c r="H800" s="17">
        <f>G800*12</f>
        <v>4745.6495999999988</v>
      </c>
      <c r="I800" s="15"/>
      <c r="J800" s="15"/>
    </row>
    <row r="801" spans="1:10" hidden="1" x14ac:dyDescent="0.15">
      <c r="A801" s="19" t="s">
        <v>99</v>
      </c>
      <c r="B801" s="18">
        <v>1068.8399999999999</v>
      </c>
      <c r="C801" s="6" t="s">
        <v>123</v>
      </c>
      <c r="D801" s="6" t="s">
        <v>8</v>
      </c>
      <c r="E801" s="30">
        <v>0.37</v>
      </c>
      <c r="G801" s="13">
        <f>B801*E801</f>
        <v>395.47079999999994</v>
      </c>
      <c r="H801" s="11">
        <f>G801*12</f>
        <v>4745.6495999999988</v>
      </c>
    </row>
    <row r="802" spans="1:10" hidden="1" x14ac:dyDescent="0.15">
      <c r="A802" s="19" t="s">
        <v>99</v>
      </c>
      <c r="B802" s="18">
        <v>1068.8399999999999</v>
      </c>
      <c r="C802" s="6" t="s">
        <v>124</v>
      </c>
      <c r="D802" s="6" t="s">
        <v>45</v>
      </c>
      <c r="E802" s="10">
        <f t="shared" ref="E802:E818" si="76">G802/B802</f>
        <v>0</v>
      </c>
      <c r="G802" s="10">
        <v>0</v>
      </c>
      <c r="H802" s="11">
        <f t="shared" ref="H802:H819" si="77">G802*12</f>
        <v>0</v>
      </c>
    </row>
    <row r="803" spans="1:10" hidden="1" x14ac:dyDescent="0.15">
      <c r="A803" s="19" t="s">
        <v>99</v>
      </c>
      <c r="B803" s="18">
        <v>1068.8399999999999</v>
      </c>
      <c r="C803" s="6" t="s">
        <v>125</v>
      </c>
      <c r="D803" s="6" t="s">
        <v>141</v>
      </c>
      <c r="E803" s="10">
        <f t="shared" si="76"/>
        <v>0</v>
      </c>
      <c r="G803" s="10">
        <v>0</v>
      </c>
      <c r="H803" s="11">
        <f t="shared" si="77"/>
        <v>0</v>
      </c>
    </row>
    <row r="804" spans="1:10" hidden="1" x14ac:dyDescent="0.15">
      <c r="A804" s="19" t="s">
        <v>99</v>
      </c>
      <c r="B804" s="18">
        <v>1068.8399999999999</v>
      </c>
      <c r="C804" s="6" t="s">
        <v>126</v>
      </c>
      <c r="D804" s="6" t="s">
        <v>150</v>
      </c>
      <c r="E804" s="10"/>
      <c r="G804" s="10">
        <v>0</v>
      </c>
      <c r="H804" s="11">
        <f t="shared" si="77"/>
        <v>0</v>
      </c>
    </row>
    <row r="805" spans="1:10" hidden="1" x14ac:dyDescent="0.15">
      <c r="A805" s="19" t="s">
        <v>99</v>
      </c>
      <c r="B805" s="18">
        <v>1068.8399999999999</v>
      </c>
      <c r="C805" s="5" t="s">
        <v>16</v>
      </c>
      <c r="D805" s="5" t="s">
        <v>17</v>
      </c>
      <c r="E805" s="28">
        <f t="shared" si="76"/>
        <v>0.36847468283372631</v>
      </c>
      <c r="F805" s="15"/>
      <c r="G805" s="16">
        <f>G806+G818+G819</f>
        <v>393.84048000000001</v>
      </c>
      <c r="H805" s="17">
        <f t="shared" si="77"/>
        <v>4726.0857599999999</v>
      </c>
      <c r="I805" s="15"/>
      <c r="J805" s="17">
        <f>G801-G805</f>
        <v>1.6303199999999265</v>
      </c>
    </row>
    <row r="806" spans="1:10" hidden="1" x14ac:dyDescent="0.15">
      <c r="A806" s="19" t="s">
        <v>99</v>
      </c>
      <c r="B806" s="18">
        <v>1068.8399999999999</v>
      </c>
      <c r="C806" s="6" t="s">
        <v>127</v>
      </c>
      <c r="D806" s="6" t="s">
        <v>18</v>
      </c>
      <c r="E806" s="11">
        <f t="shared" si="76"/>
        <v>0.34647468283372634</v>
      </c>
      <c r="G806" s="14">
        <f>SUM(G807:G815)</f>
        <v>370.32600000000002</v>
      </c>
      <c r="H806" s="11">
        <f t="shared" si="77"/>
        <v>4443.9120000000003</v>
      </c>
    </row>
    <row r="807" spans="1:10" hidden="1" x14ac:dyDescent="0.15">
      <c r="A807" s="19" t="s">
        <v>99</v>
      </c>
      <c r="B807" s="18">
        <v>1068.8399999999999</v>
      </c>
      <c r="C807" s="9" t="s">
        <v>128</v>
      </c>
      <c r="D807" s="6" t="s">
        <v>19</v>
      </c>
      <c r="E807" s="48">
        <f t="shared" si="76"/>
        <v>0.18711874555592981</v>
      </c>
      <c r="G807" s="10">
        <v>200</v>
      </c>
      <c r="H807" s="11">
        <f t="shared" si="77"/>
        <v>2400</v>
      </c>
    </row>
    <row r="808" spans="1:10" hidden="1" x14ac:dyDescent="0.15">
      <c r="A808" s="19" t="s">
        <v>99</v>
      </c>
      <c r="B808" s="18">
        <v>1068.8399999999999</v>
      </c>
      <c r="C808" s="9" t="s">
        <v>129</v>
      </c>
      <c r="D808" s="6" t="s">
        <v>20</v>
      </c>
      <c r="E808" s="26">
        <v>0.02</v>
      </c>
      <c r="G808" s="10">
        <f>B808*E808</f>
        <v>21.376799999999999</v>
      </c>
      <c r="H808" s="11">
        <f t="shared" si="77"/>
        <v>256.52159999999998</v>
      </c>
    </row>
    <row r="809" spans="1:10" hidden="1" x14ac:dyDescent="0.15">
      <c r="A809" s="19" t="s">
        <v>99</v>
      </c>
      <c r="B809" s="18">
        <v>1068.8399999999999</v>
      </c>
      <c r="C809" s="9" t="s">
        <v>130</v>
      </c>
      <c r="D809" s="6" t="s">
        <v>22</v>
      </c>
      <c r="E809" s="26">
        <v>0.09</v>
      </c>
      <c r="G809" s="10">
        <f>E809*B809</f>
        <v>96.195599999999985</v>
      </c>
      <c r="H809" s="11">
        <f t="shared" si="77"/>
        <v>1154.3471999999997</v>
      </c>
    </row>
    <row r="810" spans="1:10" hidden="1" x14ac:dyDescent="0.15">
      <c r="A810" s="19" t="s">
        <v>99</v>
      </c>
      <c r="B810" s="18">
        <v>1068.8399999999999</v>
      </c>
      <c r="C810" s="9" t="s">
        <v>131</v>
      </c>
      <c r="D810" s="6" t="s">
        <v>47</v>
      </c>
      <c r="E810" s="11">
        <f t="shared" si="76"/>
        <v>0</v>
      </c>
      <c r="G810" s="10">
        <v>0</v>
      </c>
      <c r="H810" s="11">
        <f t="shared" si="77"/>
        <v>0</v>
      </c>
    </row>
    <row r="811" spans="1:10" hidden="1" x14ac:dyDescent="0.15">
      <c r="A811" s="19" t="s">
        <v>99</v>
      </c>
      <c r="B811" s="18">
        <v>1068.8399999999999</v>
      </c>
      <c r="C811" s="9" t="s">
        <v>132</v>
      </c>
      <c r="D811" s="6" t="s">
        <v>25</v>
      </c>
      <c r="E811" s="11">
        <f t="shared" si="76"/>
        <v>0</v>
      </c>
      <c r="G811" s="10">
        <v>0</v>
      </c>
      <c r="H811" s="11">
        <f t="shared" si="77"/>
        <v>0</v>
      </c>
    </row>
    <row r="812" spans="1:10" hidden="1" x14ac:dyDescent="0.15">
      <c r="A812" s="19" t="s">
        <v>99</v>
      </c>
      <c r="B812" s="18">
        <v>1068.8399999999999</v>
      </c>
      <c r="C812" s="9" t="s">
        <v>133</v>
      </c>
      <c r="D812" s="6" t="s">
        <v>27</v>
      </c>
      <c r="E812" s="26">
        <v>0.02</v>
      </c>
      <c r="G812" s="10">
        <f>B812*E812</f>
        <v>21.376799999999999</v>
      </c>
      <c r="H812" s="11">
        <f t="shared" si="77"/>
        <v>256.52159999999998</v>
      </c>
    </row>
    <row r="813" spans="1:10" hidden="1" x14ac:dyDescent="0.15">
      <c r="A813" s="19" t="s">
        <v>99</v>
      </c>
      <c r="B813" s="18">
        <v>1068.8399999999999</v>
      </c>
      <c r="C813" s="9" t="s">
        <v>134</v>
      </c>
      <c r="D813" s="6" t="s">
        <v>29</v>
      </c>
      <c r="E813" s="26">
        <v>0.02</v>
      </c>
      <c r="G813" s="10">
        <f>B813*E813</f>
        <v>21.376799999999999</v>
      </c>
      <c r="H813" s="11">
        <f t="shared" si="77"/>
        <v>256.52159999999998</v>
      </c>
    </row>
    <row r="814" spans="1:10" hidden="1" x14ac:dyDescent="0.15">
      <c r="A814" s="19" t="s">
        <v>99</v>
      </c>
      <c r="B814" s="18">
        <v>1068.8399999999999</v>
      </c>
      <c r="C814" s="9" t="s">
        <v>135</v>
      </c>
      <c r="D814" s="6" t="s">
        <v>142</v>
      </c>
      <c r="E814" s="11">
        <f t="shared" si="76"/>
        <v>0</v>
      </c>
      <c r="G814" s="10">
        <v>0</v>
      </c>
      <c r="H814" s="11">
        <f t="shared" si="77"/>
        <v>0</v>
      </c>
    </row>
    <row r="815" spans="1:10" hidden="1" x14ac:dyDescent="0.15">
      <c r="A815" s="19" t="s">
        <v>99</v>
      </c>
      <c r="B815" s="18">
        <v>1068.8399999999999</v>
      </c>
      <c r="C815" s="9" t="s">
        <v>136</v>
      </c>
      <c r="D815" s="6" t="s">
        <v>143</v>
      </c>
      <c r="E815" s="11">
        <f t="shared" si="76"/>
        <v>9.3559372777964906E-3</v>
      </c>
      <c r="G815" s="16">
        <v>10</v>
      </c>
      <c r="H815" s="11">
        <f t="shared" si="77"/>
        <v>120</v>
      </c>
    </row>
    <row r="816" spans="1:10" hidden="1" x14ac:dyDescent="0.15">
      <c r="A816" s="19" t="s">
        <v>99</v>
      </c>
      <c r="B816" s="18">
        <v>1068.8399999999999</v>
      </c>
      <c r="C816" s="9" t="s">
        <v>137</v>
      </c>
      <c r="D816" s="6" t="s">
        <v>37</v>
      </c>
      <c r="E816" s="11">
        <f t="shared" si="76"/>
        <v>0</v>
      </c>
      <c r="G816" s="10">
        <v>0</v>
      </c>
      <c r="H816" s="11">
        <f t="shared" si="77"/>
        <v>0</v>
      </c>
    </row>
    <row r="817" spans="1:10" hidden="1" x14ac:dyDescent="0.15">
      <c r="A817" s="19" t="s">
        <v>99</v>
      </c>
      <c r="B817" s="18">
        <v>1068.8399999999999</v>
      </c>
      <c r="C817" s="9" t="s">
        <v>138</v>
      </c>
      <c r="D817" s="6" t="s">
        <v>39</v>
      </c>
      <c r="E817" s="11">
        <f t="shared" si="76"/>
        <v>0</v>
      </c>
      <c r="G817" s="10">
        <v>0</v>
      </c>
      <c r="H817" s="11">
        <f t="shared" si="77"/>
        <v>0</v>
      </c>
    </row>
    <row r="818" spans="1:10" hidden="1" x14ac:dyDescent="0.15">
      <c r="A818" s="19" t="s">
        <v>99</v>
      </c>
      <c r="B818" s="18">
        <v>1068.8399999999999</v>
      </c>
      <c r="C818" s="6" t="s">
        <v>139</v>
      </c>
      <c r="D818" s="6" t="s">
        <v>141</v>
      </c>
      <c r="E818" s="11">
        <f t="shared" si="76"/>
        <v>0</v>
      </c>
      <c r="G818" s="10">
        <v>0</v>
      </c>
      <c r="H818" s="11">
        <f t="shared" si="77"/>
        <v>0</v>
      </c>
    </row>
    <row r="819" spans="1:10" hidden="1" x14ac:dyDescent="0.15">
      <c r="A819" s="19" t="s">
        <v>99</v>
      </c>
      <c r="B819" s="18">
        <v>1068.8399999999999</v>
      </c>
      <c r="C819" s="6" t="s">
        <v>140</v>
      </c>
      <c r="D819" s="6" t="s">
        <v>80</v>
      </c>
      <c r="E819" s="46">
        <v>2.1999999999999999E-2</v>
      </c>
      <c r="G819" s="14">
        <f>E819*B819</f>
        <v>23.514479999999995</v>
      </c>
      <c r="H819" s="11">
        <f t="shared" si="77"/>
        <v>282.17375999999996</v>
      </c>
    </row>
    <row r="820" spans="1:10" x14ac:dyDescent="0.15">
      <c r="A820" s="20" t="s">
        <v>99</v>
      </c>
      <c r="B820" s="21">
        <v>1068.8399999999999</v>
      </c>
      <c r="C820" s="23" t="s">
        <v>51</v>
      </c>
      <c r="D820" s="23" t="s">
        <v>52</v>
      </c>
      <c r="E820" s="10">
        <f>G820/B820</f>
        <v>5.0044908498933428E-2</v>
      </c>
      <c r="G820" s="10">
        <v>53.49</v>
      </c>
      <c r="H820" s="11">
        <f>G820*12</f>
        <v>641.88</v>
      </c>
    </row>
    <row r="821" spans="1:10" hidden="1" x14ac:dyDescent="0.15">
      <c r="A821" s="19" t="s">
        <v>100</v>
      </c>
      <c r="B821" s="18">
        <v>2024.66</v>
      </c>
      <c r="C821" s="5" t="s">
        <v>5</v>
      </c>
      <c r="D821" s="5" t="s">
        <v>6</v>
      </c>
      <c r="E821" s="16">
        <f>G821/B821</f>
        <v>0.38</v>
      </c>
      <c r="F821" s="15"/>
      <c r="G821" s="17">
        <f>SUM(G822:G825)</f>
        <v>769.37080000000003</v>
      </c>
      <c r="H821" s="17">
        <f>G821*12</f>
        <v>9232.4495999999999</v>
      </c>
      <c r="I821" s="15"/>
      <c r="J821" s="15"/>
    </row>
    <row r="822" spans="1:10" hidden="1" x14ac:dyDescent="0.15">
      <c r="A822" s="19" t="s">
        <v>100</v>
      </c>
      <c r="B822" s="18">
        <v>2024.66</v>
      </c>
      <c r="C822" s="6" t="s">
        <v>123</v>
      </c>
      <c r="D822" s="6" t="s">
        <v>8</v>
      </c>
      <c r="E822" s="30">
        <v>0.38</v>
      </c>
      <c r="G822" s="13">
        <f>B822*E822</f>
        <v>769.37080000000003</v>
      </c>
      <c r="H822" s="11">
        <f>G822*12</f>
        <v>9232.4495999999999</v>
      </c>
    </row>
    <row r="823" spans="1:10" hidden="1" x14ac:dyDescent="0.15">
      <c r="A823" s="19" t="s">
        <v>100</v>
      </c>
      <c r="B823" s="18">
        <v>2024.66</v>
      </c>
      <c r="C823" s="6" t="s">
        <v>124</v>
      </c>
      <c r="D823" s="6" t="s">
        <v>45</v>
      </c>
      <c r="E823" s="10">
        <f t="shared" ref="E823:E839" si="78">G823/B823</f>
        <v>0</v>
      </c>
      <c r="G823" s="10">
        <v>0</v>
      </c>
      <c r="H823" s="11">
        <f t="shared" ref="H823:H840" si="79">G823*12</f>
        <v>0</v>
      </c>
    </row>
    <row r="824" spans="1:10" hidden="1" x14ac:dyDescent="0.15">
      <c r="A824" s="19" t="s">
        <v>100</v>
      </c>
      <c r="B824" s="18">
        <v>2024.66</v>
      </c>
      <c r="C824" s="6" t="s">
        <v>125</v>
      </c>
      <c r="D824" s="6" t="s">
        <v>141</v>
      </c>
      <c r="E824" s="10">
        <f t="shared" si="78"/>
        <v>0</v>
      </c>
      <c r="G824" s="10">
        <v>0</v>
      </c>
      <c r="H824" s="11">
        <f t="shared" si="79"/>
        <v>0</v>
      </c>
    </row>
    <row r="825" spans="1:10" hidden="1" x14ac:dyDescent="0.15">
      <c r="A825" s="19" t="s">
        <v>100</v>
      </c>
      <c r="B825" s="18">
        <v>2024.66</v>
      </c>
      <c r="C825" s="6" t="s">
        <v>126</v>
      </c>
      <c r="D825" s="6" t="s">
        <v>150</v>
      </c>
      <c r="E825" s="10"/>
      <c r="G825" s="10">
        <v>0</v>
      </c>
      <c r="H825" s="11">
        <f t="shared" si="79"/>
        <v>0</v>
      </c>
    </row>
    <row r="826" spans="1:10" hidden="1" x14ac:dyDescent="0.15">
      <c r="A826" s="19" t="s">
        <v>100</v>
      </c>
      <c r="B826" s="18">
        <v>2024.66</v>
      </c>
      <c r="C826" s="5" t="s">
        <v>16</v>
      </c>
      <c r="D826" s="5" t="s">
        <v>17</v>
      </c>
      <c r="E826" s="16">
        <f t="shared" si="78"/>
        <v>0.38438133810121206</v>
      </c>
      <c r="F826" s="15"/>
      <c r="G826" s="16">
        <f>G827+G839+G840</f>
        <v>778.24152000000004</v>
      </c>
      <c r="H826" s="17">
        <f t="shared" si="79"/>
        <v>9338.8982400000004</v>
      </c>
      <c r="I826" s="15"/>
      <c r="J826" s="17">
        <f>G822-G826</f>
        <v>-8.8707200000000057</v>
      </c>
    </row>
    <row r="827" spans="1:10" hidden="1" x14ac:dyDescent="0.15">
      <c r="A827" s="19" t="s">
        <v>100</v>
      </c>
      <c r="B827" s="18">
        <v>2024.66</v>
      </c>
      <c r="C827" s="6" t="s">
        <v>127</v>
      </c>
      <c r="D827" s="6" t="s">
        <v>18</v>
      </c>
      <c r="E827" s="11">
        <f t="shared" si="78"/>
        <v>0.36238133810121209</v>
      </c>
      <c r="G827" s="14">
        <f>SUM(G828:G836)</f>
        <v>733.69900000000007</v>
      </c>
      <c r="H827" s="11">
        <f t="shared" si="79"/>
        <v>8804.3880000000008</v>
      </c>
    </row>
    <row r="828" spans="1:10" hidden="1" x14ac:dyDescent="0.15">
      <c r="A828" s="19" t="s">
        <v>100</v>
      </c>
      <c r="B828" s="18">
        <v>2024.66</v>
      </c>
      <c r="C828" s="9" t="s">
        <v>128</v>
      </c>
      <c r="D828" s="6" t="s">
        <v>19</v>
      </c>
      <c r="E828" s="48">
        <f t="shared" si="78"/>
        <v>0.14323392569616628</v>
      </c>
      <c r="G828" s="47">
        <v>290</v>
      </c>
      <c r="H828" s="11">
        <f t="shared" si="79"/>
        <v>3480</v>
      </c>
    </row>
    <row r="829" spans="1:10" hidden="1" x14ac:dyDescent="0.15">
      <c r="A829" s="19" t="s">
        <v>100</v>
      </c>
      <c r="B829" s="18">
        <v>2024.66</v>
      </c>
      <c r="C829" s="9" t="s">
        <v>129</v>
      </c>
      <c r="D829" s="6" t="s">
        <v>20</v>
      </c>
      <c r="E829" s="26">
        <v>0.02</v>
      </c>
      <c r="G829" s="10">
        <f>B829*E829</f>
        <v>40.493200000000002</v>
      </c>
      <c r="H829" s="11">
        <f t="shared" si="79"/>
        <v>485.91840000000002</v>
      </c>
    </row>
    <row r="830" spans="1:10" hidden="1" x14ac:dyDescent="0.15">
      <c r="A830" s="19" t="s">
        <v>100</v>
      </c>
      <c r="B830" s="18">
        <v>2024.66</v>
      </c>
      <c r="C830" s="9" t="s">
        <v>130</v>
      </c>
      <c r="D830" s="6" t="s">
        <v>22</v>
      </c>
      <c r="E830" s="26">
        <v>0.09</v>
      </c>
      <c r="G830" s="10">
        <f>E830*B830</f>
        <v>182.21940000000001</v>
      </c>
      <c r="H830" s="11">
        <f t="shared" si="79"/>
        <v>2186.6328000000003</v>
      </c>
    </row>
    <row r="831" spans="1:10" hidden="1" x14ac:dyDescent="0.15">
      <c r="A831" s="19" t="s">
        <v>100</v>
      </c>
      <c r="B831" s="18">
        <v>2024.66</v>
      </c>
      <c r="C831" s="9" t="s">
        <v>131</v>
      </c>
      <c r="D831" s="6" t="s">
        <v>47</v>
      </c>
      <c r="E831" s="11">
        <f t="shared" si="78"/>
        <v>0</v>
      </c>
      <c r="G831" s="10">
        <v>0</v>
      </c>
      <c r="H831" s="11">
        <f t="shared" si="79"/>
        <v>0</v>
      </c>
    </row>
    <row r="832" spans="1:10" hidden="1" x14ac:dyDescent="0.15">
      <c r="A832" s="19" t="s">
        <v>100</v>
      </c>
      <c r="B832" s="18">
        <v>2024.66</v>
      </c>
      <c r="C832" s="9" t="s">
        <v>132</v>
      </c>
      <c r="D832" s="6" t="s">
        <v>25</v>
      </c>
      <c r="E832" s="11">
        <f t="shared" si="78"/>
        <v>0</v>
      </c>
      <c r="G832" s="10">
        <v>0</v>
      </c>
      <c r="H832" s="11">
        <f t="shared" si="79"/>
        <v>0</v>
      </c>
    </row>
    <row r="833" spans="1:8" hidden="1" x14ac:dyDescent="0.15">
      <c r="A833" s="19" t="s">
        <v>100</v>
      </c>
      <c r="B833" s="18">
        <v>2024.66</v>
      </c>
      <c r="C833" s="9" t="s">
        <v>133</v>
      </c>
      <c r="D833" s="6" t="s">
        <v>27</v>
      </c>
      <c r="E833" s="26">
        <v>0.02</v>
      </c>
      <c r="G833" s="10">
        <f>B833*E833</f>
        <v>40.493200000000002</v>
      </c>
      <c r="H833" s="11">
        <f t="shared" si="79"/>
        <v>485.91840000000002</v>
      </c>
    </row>
    <row r="834" spans="1:8" hidden="1" x14ac:dyDescent="0.15">
      <c r="A834" s="19" t="s">
        <v>100</v>
      </c>
      <c r="B834" s="18">
        <v>2024.66</v>
      </c>
      <c r="C834" s="9" t="s">
        <v>134</v>
      </c>
      <c r="D834" s="6" t="s">
        <v>29</v>
      </c>
      <c r="E834" s="26">
        <v>0.02</v>
      </c>
      <c r="G834" s="10">
        <f>B834*E834</f>
        <v>40.493200000000002</v>
      </c>
      <c r="H834" s="11">
        <f t="shared" si="79"/>
        <v>485.91840000000002</v>
      </c>
    </row>
    <row r="835" spans="1:8" hidden="1" x14ac:dyDescent="0.15">
      <c r="A835" s="19" t="s">
        <v>100</v>
      </c>
      <c r="B835" s="18">
        <v>2024.66</v>
      </c>
      <c r="C835" s="9" t="s">
        <v>135</v>
      </c>
      <c r="D835" s="6" t="s">
        <v>142</v>
      </c>
      <c r="E835" s="11">
        <f t="shared" si="78"/>
        <v>0</v>
      </c>
      <c r="G835" s="10">
        <v>0</v>
      </c>
      <c r="H835" s="11">
        <f t="shared" si="79"/>
        <v>0</v>
      </c>
    </row>
    <row r="836" spans="1:8" hidden="1" x14ac:dyDescent="0.15">
      <c r="A836" s="19" t="s">
        <v>100</v>
      </c>
      <c r="B836" s="18">
        <v>2024.66</v>
      </c>
      <c r="C836" s="9" t="s">
        <v>136</v>
      </c>
      <c r="D836" s="6" t="s">
        <v>143</v>
      </c>
      <c r="E836" s="11">
        <f t="shared" si="78"/>
        <v>6.914741240504578E-2</v>
      </c>
      <c r="G836" s="16">
        <v>140</v>
      </c>
      <c r="H836" s="11">
        <f t="shared" si="79"/>
        <v>1680</v>
      </c>
    </row>
    <row r="837" spans="1:8" hidden="1" x14ac:dyDescent="0.15">
      <c r="A837" s="19" t="s">
        <v>100</v>
      </c>
      <c r="B837" s="18">
        <v>2024.66</v>
      </c>
      <c r="C837" s="9" t="s">
        <v>137</v>
      </c>
      <c r="D837" s="6" t="s">
        <v>37</v>
      </c>
      <c r="E837" s="11">
        <f t="shared" si="78"/>
        <v>0</v>
      </c>
      <c r="G837" s="10">
        <v>0</v>
      </c>
      <c r="H837" s="11">
        <f t="shared" si="79"/>
        <v>0</v>
      </c>
    </row>
    <row r="838" spans="1:8" hidden="1" x14ac:dyDescent="0.15">
      <c r="A838" s="19" t="s">
        <v>100</v>
      </c>
      <c r="B838" s="18">
        <v>2024.66</v>
      </c>
      <c r="C838" s="9" t="s">
        <v>138</v>
      </c>
      <c r="D838" s="6" t="s">
        <v>39</v>
      </c>
      <c r="E838" s="11">
        <f t="shared" si="78"/>
        <v>0</v>
      </c>
      <c r="G838" s="10">
        <v>0</v>
      </c>
      <c r="H838" s="11">
        <f t="shared" si="79"/>
        <v>0</v>
      </c>
    </row>
    <row r="839" spans="1:8" hidden="1" x14ac:dyDescent="0.15">
      <c r="A839" s="19" t="s">
        <v>100</v>
      </c>
      <c r="B839" s="18">
        <v>2024.66</v>
      </c>
      <c r="C839" s="6" t="s">
        <v>139</v>
      </c>
      <c r="D839" s="6" t="s">
        <v>141</v>
      </c>
      <c r="E839" s="11">
        <f t="shared" si="78"/>
        <v>0</v>
      </c>
      <c r="G839" s="10">
        <v>0</v>
      </c>
      <c r="H839" s="11">
        <f t="shared" si="79"/>
        <v>0</v>
      </c>
    </row>
    <row r="840" spans="1:8" hidden="1" x14ac:dyDescent="0.15">
      <c r="A840" s="19" t="s">
        <v>100</v>
      </c>
      <c r="B840" s="18">
        <v>2024.66</v>
      </c>
      <c r="C840" s="6" t="s">
        <v>140</v>
      </c>
      <c r="D840" s="6" t="s">
        <v>80</v>
      </c>
      <c r="E840" s="46">
        <v>2.1999999999999999E-2</v>
      </c>
      <c r="G840" s="14">
        <f>E840*B840</f>
        <v>44.542519999999996</v>
      </c>
      <c r="H840" s="11">
        <f t="shared" si="79"/>
        <v>534.51023999999995</v>
      </c>
    </row>
    <row r="841" spans="1:8" x14ac:dyDescent="0.15">
      <c r="A841" s="20" t="s">
        <v>100</v>
      </c>
      <c r="B841" s="21">
        <v>2024.66</v>
      </c>
      <c r="C841" s="23" t="s">
        <v>51</v>
      </c>
      <c r="D841" s="23" t="s">
        <v>52</v>
      </c>
      <c r="E841" s="10">
        <f>G841/B841</f>
        <v>5.0042970177708847E-2</v>
      </c>
      <c r="G841" s="10">
        <v>101.32</v>
      </c>
      <c r="H841" s="11">
        <f>G841*12</f>
        <v>1215.8399999999999</v>
      </c>
    </row>
    <row r="842" spans="1:8" hidden="1" x14ac:dyDescent="0.15">
      <c r="A842" s="40" t="s">
        <v>79</v>
      </c>
      <c r="C842" s="6" t="s">
        <v>152</v>
      </c>
      <c r="D842" s="6" t="s">
        <v>151</v>
      </c>
      <c r="E842" s="11">
        <v>0.33999164434586093</v>
      </c>
    </row>
    <row r="843" spans="1:8" hidden="1" x14ac:dyDescent="0.15">
      <c r="A843" s="40" t="s">
        <v>82</v>
      </c>
      <c r="C843" s="6" t="s">
        <v>152</v>
      </c>
      <c r="D843" s="6" t="s">
        <v>151</v>
      </c>
      <c r="E843" s="41">
        <v>0.34000435871575058</v>
      </c>
    </row>
    <row r="844" spans="1:8" hidden="1" x14ac:dyDescent="0.15">
      <c r="A844" s="40" t="s">
        <v>101</v>
      </c>
      <c r="C844" s="6" t="s">
        <v>152</v>
      </c>
      <c r="D844" s="6" t="s">
        <v>151</v>
      </c>
      <c r="E844" s="41">
        <v>0.29002723021746041</v>
      </c>
    </row>
    <row r="845" spans="1:8" hidden="1" x14ac:dyDescent="0.15">
      <c r="A845" s="40" t="s">
        <v>102</v>
      </c>
      <c r="C845" s="6" t="s">
        <v>152</v>
      </c>
      <c r="D845" s="6" t="s">
        <v>151</v>
      </c>
      <c r="E845" s="41">
        <v>0.15000335365853656</v>
      </c>
    </row>
    <row r="846" spans="1:8" hidden="1" x14ac:dyDescent="0.15">
      <c r="A846" s="40" t="s">
        <v>103</v>
      </c>
      <c r="C846" s="6" t="s">
        <v>152</v>
      </c>
      <c r="D846" s="6" t="s">
        <v>151</v>
      </c>
      <c r="E846" s="41">
        <v>0.24996270036101087</v>
      </c>
    </row>
    <row r="847" spans="1:8" hidden="1" x14ac:dyDescent="0.15">
      <c r="A847" s="40" t="s">
        <v>104</v>
      </c>
      <c r="C847" s="6" t="s">
        <v>152</v>
      </c>
      <c r="D847" s="6" t="s">
        <v>151</v>
      </c>
      <c r="E847" s="41">
        <v>0.32002161442534549</v>
      </c>
    </row>
    <row r="848" spans="1:8" hidden="1" x14ac:dyDescent="0.15">
      <c r="A848" s="40" t="s">
        <v>105</v>
      </c>
      <c r="C848" s="6" t="s">
        <v>152</v>
      </c>
      <c r="D848" s="6" t="s">
        <v>151</v>
      </c>
      <c r="E848" s="41">
        <v>0.31999720717551888</v>
      </c>
    </row>
    <row r="849" spans="1:5" hidden="1" x14ac:dyDescent="0.15">
      <c r="A849" s="40" t="s">
        <v>106</v>
      </c>
      <c r="C849" s="6" t="s">
        <v>152</v>
      </c>
      <c r="D849" s="6" t="s">
        <v>151</v>
      </c>
      <c r="E849" s="41">
        <v>0.35999746987951797</v>
      </c>
    </row>
    <row r="850" spans="1:5" hidden="1" x14ac:dyDescent="0.15">
      <c r="A850" s="40" t="s">
        <v>83</v>
      </c>
      <c r="C850" s="6" t="s">
        <v>152</v>
      </c>
      <c r="D850" s="6" t="s">
        <v>151</v>
      </c>
      <c r="E850" s="41">
        <v>0.38000430230380217</v>
      </c>
    </row>
    <row r="851" spans="1:5" hidden="1" x14ac:dyDescent="0.15">
      <c r="A851" s="40" t="s">
        <v>84</v>
      </c>
      <c r="C851" s="6" t="s">
        <v>152</v>
      </c>
      <c r="D851" s="6" t="s">
        <v>151</v>
      </c>
      <c r="E851" s="41">
        <v>0.33999143991004682</v>
      </c>
    </row>
    <row r="852" spans="1:5" hidden="1" x14ac:dyDescent="0.15">
      <c r="A852" s="40" t="s">
        <v>85</v>
      </c>
      <c r="C852" s="6" t="s">
        <v>152</v>
      </c>
      <c r="D852" s="6" t="s">
        <v>151</v>
      </c>
      <c r="E852" s="41">
        <v>0.38000381527531085</v>
      </c>
    </row>
    <row r="853" spans="1:5" hidden="1" x14ac:dyDescent="0.15">
      <c r="A853" s="40" t="s">
        <v>107</v>
      </c>
      <c r="C853" s="6" t="s">
        <v>152</v>
      </c>
      <c r="D853" s="6" t="s">
        <v>151</v>
      </c>
      <c r="E853" s="41">
        <v>0.36000448184033096</v>
      </c>
    </row>
    <row r="854" spans="1:5" hidden="1" x14ac:dyDescent="0.15">
      <c r="A854" s="40" t="s">
        <v>86</v>
      </c>
      <c r="C854" s="6" t="s">
        <v>152</v>
      </c>
      <c r="D854" s="6" t="s">
        <v>151</v>
      </c>
      <c r="E854" s="41">
        <v>0.3799812193280484</v>
      </c>
    </row>
    <row r="855" spans="1:5" hidden="1" x14ac:dyDescent="0.15">
      <c r="A855" s="40" t="s">
        <v>108</v>
      </c>
      <c r="C855" s="6" t="s">
        <v>152</v>
      </c>
      <c r="D855" s="6" t="s">
        <v>151</v>
      </c>
      <c r="E855" s="41">
        <v>0.35997920824295015</v>
      </c>
    </row>
    <row r="856" spans="1:5" hidden="1" x14ac:dyDescent="0.15">
      <c r="A856" s="40" t="s">
        <v>109</v>
      </c>
      <c r="C856" s="6" t="s">
        <v>152</v>
      </c>
      <c r="D856" s="6" t="s">
        <v>151</v>
      </c>
      <c r="E856" s="41">
        <v>0.35998049641478214</v>
      </c>
    </row>
    <row r="857" spans="1:5" hidden="1" x14ac:dyDescent="0.15">
      <c r="A857" s="40" t="s">
        <v>110</v>
      </c>
      <c r="C857" s="6" t="s">
        <v>152</v>
      </c>
      <c r="D857" s="6" t="s">
        <v>151</v>
      </c>
      <c r="E857" s="41">
        <v>0.34999221533033631</v>
      </c>
    </row>
    <row r="858" spans="1:5" hidden="1" x14ac:dyDescent="0.15">
      <c r="A858" s="40" t="s">
        <v>111</v>
      </c>
      <c r="C858" s="6" t="s">
        <v>152</v>
      </c>
      <c r="D858" s="6" t="s">
        <v>151</v>
      </c>
      <c r="E858" s="41">
        <v>0.36003021762785631</v>
      </c>
    </row>
    <row r="859" spans="1:5" hidden="1" x14ac:dyDescent="0.15">
      <c r="A859" s="40" t="s">
        <v>87</v>
      </c>
      <c r="C859" s="6" t="s">
        <v>152</v>
      </c>
      <c r="D859" s="6" t="s">
        <v>151</v>
      </c>
      <c r="E859" s="11">
        <v>0.33999690312576003</v>
      </c>
    </row>
    <row r="860" spans="1:5" hidden="1" x14ac:dyDescent="0.15">
      <c r="A860" s="40" t="s">
        <v>112</v>
      </c>
      <c r="C860" s="6" t="s">
        <v>152</v>
      </c>
      <c r="D860" s="6" t="s">
        <v>151</v>
      </c>
      <c r="E860" s="11">
        <v>0.1699597234814143</v>
      </c>
    </row>
    <row r="861" spans="1:5" hidden="1" x14ac:dyDescent="0.15">
      <c r="A861" s="40" t="s">
        <v>113</v>
      </c>
      <c r="C861" s="6" t="s">
        <v>152</v>
      </c>
      <c r="D861" s="6" t="s">
        <v>151</v>
      </c>
      <c r="E861" s="11">
        <v>0.27000961696518572</v>
      </c>
    </row>
    <row r="862" spans="1:5" hidden="1" x14ac:dyDescent="0.15">
      <c r="A862" s="40" t="s">
        <v>114</v>
      </c>
      <c r="C862" s="6" t="s">
        <v>152</v>
      </c>
      <c r="D862" s="6" t="s">
        <v>151</v>
      </c>
      <c r="E862" s="11">
        <v>0.31003742065265977</v>
      </c>
    </row>
    <row r="863" spans="1:5" hidden="1" x14ac:dyDescent="0.15">
      <c r="A863" s="40" t="s">
        <v>115</v>
      </c>
      <c r="C863" s="6" t="s">
        <v>152</v>
      </c>
      <c r="D863" s="6" t="s">
        <v>151</v>
      </c>
      <c r="E863" s="11">
        <v>0.31002187183811131</v>
      </c>
    </row>
    <row r="864" spans="1:5" hidden="1" x14ac:dyDescent="0.15">
      <c r="A864" s="40" t="s">
        <v>88</v>
      </c>
      <c r="C864" s="6" t="s">
        <v>152</v>
      </c>
      <c r="D864" s="6" t="s">
        <v>151</v>
      </c>
      <c r="E864" s="11">
        <v>0.34000889780301158</v>
      </c>
    </row>
    <row r="865" spans="1:5" hidden="1" x14ac:dyDescent="0.15">
      <c r="A865" s="40" t="s">
        <v>89</v>
      </c>
      <c r="C865" s="6" t="s">
        <v>152</v>
      </c>
      <c r="D865" s="6" t="s">
        <v>151</v>
      </c>
      <c r="E865" s="11">
        <v>0.34000141694590702</v>
      </c>
    </row>
    <row r="866" spans="1:5" hidden="1" x14ac:dyDescent="0.15">
      <c r="A866" s="40" t="s">
        <v>116</v>
      </c>
      <c r="C866" s="6" t="s">
        <v>152</v>
      </c>
      <c r="D866" s="6" t="s">
        <v>151</v>
      </c>
      <c r="E866" s="11">
        <v>0.27001277313818345</v>
      </c>
    </row>
    <row r="867" spans="1:5" hidden="1" x14ac:dyDescent="0.15">
      <c r="A867" s="40" t="s">
        <v>90</v>
      </c>
      <c r="C867" s="6" t="s">
        <v>152</v>
      </c>
      <c r="D867" s="6" t="s">
        <v>151</v>
      </c>
      <c r="E867" s="11">
        <v>0.45001632745531389</v>
      </c>
    </row>
    <row r="868" spans="1:5" hidden="1" x14ac:dyDescent="0.15">
      <c r="A868" s="40" t="s">
        <v>117</v>
      </c>
      <c r="C868" s="6" t="s">
        <v>152</v>
      </c>
      <c r="D868" s="6" t="s">
        <v>151</v>
      </c>
      <c r="E868" s="11">
        <v>0.27998120564343731</v>
      </c>
    </row>
    <row r="869" spans="1:5" hidden="1" x14ac:dyDescent="0.15">
      <c r="A869" s="40" t="s">
        <v>91</v>
      </c>
      <c r="C869" s="6" t="s">
        <v>152</v>
      </c>
      <c r="D869" s="6" t="s">
        <v>151</v>
      </c>
      <c r="E869" s="11">
        <v>0.42001151862464187</v>
      </c>
    </row>
    <row r="870" spans="1:5" hidden="1" x14ac:dyDescent="0.15">
      <c r="A870" s="40" t="s">
        <v>118</v>
      </c>
      <c r="C870" s="6" t="s">
        <v>152</v>
      </c>
      <c r="D870" s="6" t="s">
        <v>151</v>
      </c>
      <c r="E870" s="11">
        <v>0.37993920972644379</v>
      </c>
    </row>
    <row r="871" spans="1:5" hidden="1" x14ac:dyDescent="0.15">
      <c r="A871" s="40" t="s">
        <v>92</v>
      </c>
      <c r="C871" s="6" t="s">
        <v>152</v>
      </c>
      <c r="D871" s="6" t="s">
        <v>151</v>
      </c>
      <c r="E871" s="11">
        <v>0.34001946572934971</v>
      </c>
    </row>
    <row r="872" spans="1:5" hidden="1" x14ac:dyDescent="0.15">
      <c r="A872" s="40" t="s">
        <v>119</v>
      </c>
      <c r="C872" s="6" t="s">
        <v>152</v>
      </c>
      <c r="D872" s="6" t="s">
        <v>151</v>
      </c>
      <c r="E872" s="11">
        <v>0.32004151284490967</v>
      </c>
    </row>
    <row r="873" spans="1:5" hidden="1" x14ac:dyDescent="0.15">
      <c r="A873" s="40" t="s">
        <v>93</v>
      </c>
      <c r="C873" s="6" t="s">
        <v>152</v>
      </c>
      <c r="D873" s="6" t="s">
        <v>151</v>
      </c>
      <c r="E873" s="11">
        <v>0.33997182452642072</v>
      </c>
    </row>
    <row r="874" spans="1:5" hidden="1" x14ac:dyDescent="0.15">
      <c r="A874" s="40" t="s">
        <v>94</v>
      </c>
      <c r="C874" s="6" t="s">
        <v>152</v>
      </c>
      <c r="D874" s="6" t="s">
        <v>151</v>
      </c>
      <c r="E874" s="11">
        <v>0.33998123528761909</v>
      </c>
    </row>
    <row r="875" spans="1:5" hidden="1" x14ac:dyDescent="0.15">
      <c r="A875" s="40" t="s">
        <v>95</v>
      </c>
      <c r="C875" s="6" t="s">
        <v>152</v>
      </c>
      <c r="D875" s="6" t="s">
        <v>151</v>
      </c>
      <c r="E875" s="11">
        <v>0.34000609181107527</v>
      </c>
    </row>
    <row r="876" spans="1:5" hidden="1" x14ac:dyDescent="0.15">
      <c r="A876" s="40" t="s">
        <v>96</v>
      </c>
      <c r="C876" s="6" t="s">
        <v>152</v>
      </c>
      <c r="D876" s="6" t="s">
        <v>151</v>
      </c>
      <c r="E876" s="11">
        <v>0.33999878893571678</v>
      </c>
    </row>
    <row r="877" spans="1:5" hidden="1" x14ac:dyDescent="0.15">
      <c r="A877" s="40" t="s">
        <v>120</v>
      </c>
      <c r="C877" s="6" t="s">
        <v>152</v>
      </c>
      <c r="D877" s="6" t="s">
        <v>151</v>
      </c>
      <c r="E877" s="11">
        <v>0.31998696241528035</v>
      </c>
    </row>
    <row r="878" spans="1:5" hidden="1" x14ac:dyDescent="0.15">
      <c r="A878" s="40" t="s">
        <v>97</v>
      </c>
      <c r="C878" s="6" t="s">
        <v>152</v>
      </c>
      <c r="D878" s="6" t="s">
        <v>151</v>
      </c>
      <c r="E878" s="11">
        <v>0.34000244016098269</v>
      </c>
    </row>
    <row r="879" spans="1:5" hidden="1" x14ac:dyDescent="0.15">
      <c r="A879" s="40" t="s">
        <v>98</v>
      </c>
      <c r="C879" s="6" t="s">
        <v>152</v>
      </c>
      <c r="D879" s="6" t="s">
        <v>151</v>
      </c>
      <c r="E879" s="11">
        <v>0.34000422671618713</v>
      </c>
    </row>
    <row r="880" spans="1:5" hidden="1" x14ac:dyDescent="0.15">
      <c r="A880" s="40" t="s">
        <v>99</v>
      </c>
      <c r="C880" s="6" t="s">
        <v>152</v>
      </c>
      <c r="D880" s="6" t="s">
        <v>151</v>
      </c>
      <c r="E880" s="11">
        <v>0.33999484670153352</v>
      </c>
    </row>
    <row r="881" spans="1:5" hidden="1" x14ac:dyDescent="0.15">
      <c r="A881" s="40" t="s">
        <v>100</v>
      </c>
      <c r="C881" s="6" t="s">
        <v>152</v>
      </c>
      <c r="D881" s="6" t="s">
        <v>151</v>
      </c>
      <c r="E881" s="11">
        <v>0.34000653722290292</v>
      </c>
    </row>
  </sheetData>
  <autoFilter ref="A1:L881" xr:uid="{90930D07-63A6-F84B-9CA9-A62BF87A1BFA}">
    <filterColumn colId="2">
      <filters>
        <filter val="III."/>
      </filters>
    </filterColumn>
  </autoFilter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E568-E4E9-5741-B547-D2143BF5437C}">
  <dimension ref="A1:G93"/>
  <sheetViews>
    <sheetView workbookViewId="0">
      <selection activeCell="G23" sqref="G23"/>
    </sheetView>
  </sheetViews>
  <sheetFormatPr baseColWidth="10" defaultRowHeight="12" x14ac:dyDescent="0.15"/>
  <cols>
    <col min="1" max="1" width="40.59765625" style="4" bestFit="1" customWidth="1"/>
    <col min="2" max="2" width="11" style="4" customWidth="1"/>
    <col min="3" max="16384" width="11" style="4"/>
  </cols>
  <sheetData>
    <row r="1" spans="1:4" s="15" customFormat="1" x14ac:dyDescent="0.15"/>
    <row r="2" spans="1:4" s="15" customFormat="1" x14ac:dyDescent="0.15">
      <c r="A2" s="52" t="s">
        <v>8</v>
      </c>
    </row>
    <row r="3" spans="1:4" s="15" customFormat="1" x14ac:dyDescent="0.15">
      <c r="B3" s="15">
        <v>2020</v>
      </c>
      <c r="C3" s="15">
        <v>2021</v>
      </c>
      <c r="D3" s="15">
        <v>2022</v>
      </c>
    </row>
    <row r="4" spans="1:4" x14ac:dyDescent="0.15">
      <c r="A4" s="50" t="s">
        <v>79</v>
      </c>
      <c r="B4" s="41">
        <v>0.34000435871575058</v>
      </c>
      <c r="C4" s="11">
        <v>0.33999164434586093</v>
      </c>
      <c r="D4" s="11">
        <v>0.34</v>
      </c>
    </row>
    <row r="5" spans="1:4" x14ac:dyDescent="0.15">
      <c r="A5" s="62" t="s">
        <v>82</v>
      </c>
      <c r="B5" s="41">
        <v>0.34000435871575058</v>
      </c>
      <c r="C5" s="41">
        <v>0.34000435871575069</v>
      </c>
      <c r="D5" s="41">
        <v>0.34</v>
      </c>
    </row>
    <row r="6" spans="1:4" x14ac:dyDescent="0.15">
      <c r="A6" s="50" t="s">
        <v>101</v>
      </c>
      <c r="B6" s="41">
        <v>0.29002723021746041</v>
      </c>
      <c r="C6" s="41">
        <v>0.29002723021746041</v>
      </c>
      <c r="D6" s="51">
        <v>0.28999999999999998</v>
      </c>
    </row>
    <row r="7" spans="1:4" x14ac:dyDescent="0.15">
      <c r="A7" s="50" t="s">
        <v>102</v>
      </c>
      <c r="B7" s="41">
        <v>0.15000335365853656</v>
      </c>
      <c r="C7" s="41">
        <v>0.15000335365853656</v>
      </c>
      <c r="D7" s="49">
        <v>0.17</v>
      </c>
    </row>
    <row r="8" spans="1:4" x14ac:dyDescent="0.15">
      <c r="A8" s="50" t="s">
        <v>103</v>
      </c>
      <c r="B8" s="41">
        <v>0.24996270036101087</v>
      </c>
      <c r="C8" s="41">
        <v>0.24996270036101087</v>
      </c>
      <c r="D8" s="41">
        <v>0.25</v>
      </c>
    </row>
    <row r="9" spans="1:4" x14ac:dyDescent="0.15">
      <c r="A9" s="50" t="s">
        <v>104</v>
      </c>
      <c r="B9" s="41">
        <v>0.32002161442534549</v>
      </c>
      <c r="C9" s="41">
        <v>0.32002161442534549</v>
      </c>
      <c r="D9" s="41">
        <v>0.32</v>
      </c>
    </row>
    <row r="10" spans="1:4" x14ac:dyDescent="0.15">
      <c r="A10" s="50" t="s">
        <v>105</v>
      </c>
      <c r="B10" s="41">
        <v>0.31999720717551888</v>
      </c>
      <c r="C10" s="41">
        <v>0.31999720717551883</v>
      </c>
      <c r="D10" s="41">
        <v>0.32</v>
      </c>
    </row>
    <row r="11" spans="1:4" x14ac:dyDescent="0.15">
      <c r="A11" s="50" t="s">
        <v>106</v>
      </c>
      <c r="B11" s="41">
        <v>0.35999746987951797</v>
      </c>
      <c r="C11" s="41">
        <v>0.35999746987951797</v>
      </c>
      <c r="D11" s="41">
        <v>0.36</v>
      </c>
    </row>
    <row r="12" spans="1:4" x14ac:dyDescent="0.15">
      <c r="A12" s="50" t="s">
        <v>83</v>
      </c>
      <c r="B12" s="41">
        <v>0.38000430230380217</v>
      </c>
      <c r="C12" s="41">
        <v>0.38000430230380228</v>
      </c>
      <c r="D12" s="41">
        <v>0.38</v>
      </c>
    </row>
    <row r="13" spans="1:4" x14ac:dyDescent="0.15">
      <c r="A13" s="50" t="s">
        <v>84</v>
      </c>
      <c r="B13" s="41">
        <v>0.33999143991004682</v>
      </c>
      <c r="C13" s="41">
        <v>0.43000460810900182</v>
      </c>
      <c r="D13" s="51">
        <v>0.43</v>
      </c>
    </row>
    <row r="14" spans="1:4" x14ac:dyDescent="0.15">
      <c r="A14" s="50" t="s">
        <v>85</v>
      </c>
      <c r="B14" s="41">
        <v>0.38000381527531085</v>
      </c>
      <c r="C14" s="41">
        <v>0.38000381527531096</v>
      </c>
      <c r="D14" s="41">
        <v>0.38</v>
      </c>
    </row>
    <row r="15" spans="1:4" x14ac:dyDescent="0.15">
      <c r="A15" s="50" t="s">
        <v>107</v>
      </c>
      <c r="B15" s="41">
        <v>0.36000448184033096</v>
      </c>
      <c r="C15" s="41">
        <v>0.36000448184033096</v>
      </c>
      <c r="D15" s="41">
        <v>0.36</v>
      </c>
    </row>
    <row r="16" spans="1:4" x14ac:dyDescent="0.15">
      <c r="A16" s="50" t="s">
        <v>86</v>
      </c>
      <c r="B16" s="41">
        <v>0.3799812193280484</v>
      </c>
      <c r="C16" s="41">
        <v>0.37998121932804835</v>
      </c>
      <c r="D16" s="41">
        <v>0.38</v>
      </c>
    </row>
    <row r="17" spans="1:4" x14ac:dyDescent="0.15">
      <c r="A17" s="50" t="s">
        <v>108</v>
      </c>
      <c r="B17" s="41">
        <v>0.35997920824295015</v>
      </c>
      <c r="C17" s="41">
        <v>0.35997920824295015</v>
      </c>
      <c r="D17" s="41">
        <v>0.36</v>
      </c>
    </row>
    <row r="18" spans="1:4" x14ac:dyDescent="0.15">
      <c r="A18" s="50" t="s">
        <v>109</v>
      </c>
      <c r="B18" s="41">
        <v>0.35998049641478214</v>
      </c>
      <c r="C18" s="41">
        <v>0.35998049641478214</v>
      </c>
      <c r="D18" s="41">
        <v>0.36</v>
      </c>
    </row>
    <row r="19" spans="1:4" x14ac:dyDescent="0.15">
      <c r="A19" s="50" t="s">
        <v>110</v>
      </c>
      <c r="B19" s="41">
        <v>0.34999221533033631</v>
      </c>
      <c r="C19" s="41">
        <v>0.34999221533033631</v>
      </c>
      <c r="D19" s="41">
        <v>0.35</v>
      </c>
    </row>
    <row r="20" spans="1:4" x14ac:dyDescent="0.15">
      <c r="A20" s="50" t="s">
        <v>111</v>
      </c>
      <c r="B20" s="41">
        <v>0.36003021762785631</v>
      </c>
      <c r="C20" s="41">
        <v>0.36003021762785631</v>
      </c>
      <c r="D20" s="41">
        <v>0.36</v>
      </c>
    </row>
    <row r="21" spans="1:4" x14ac:dyDescent="0.15">
      <c r="A21" s="62" t="s">
        <v>87</v>
      </c>
      <c r="B21" s="11">
        <v>0.33999690312576003</v>
      </c>
      <c r="C21" s="11">
        <v>0.33999690312576014</v>
      </c>
      <c r="D21" s="11">
        <v>0.34</v>
      </c>
    </row>
    <row r="22" spans="1:4" x14ac:dyDescent="0.15">
      <c r="A22" s="62" t="s">
        <v>112</v>
      </c>
      <c r="B22" s="11">
        <v>0.1699597234814143</v>
      </c>
      <c r="C22" s="11">
        <v>0.1699597234814143</v>
      </c>
      <c r="D22" s="49">
        <v>0.27</v>
      </c>
    </row>
    <row r="23" spans="1:4" x14ac:dyDescent="0.15">
      <c r="A23" s="50" t="s">
        <v>113</v>
      </c>
      <c r="B23" s="11">
        <v>0.27000961696518572</v>
      </c>
      <c r="C23" s="11">
        <v>0.27000961696518572</v>
      </c>
      <c r="D23" s="11">
        <v>0.27</v>
      </c>
    </row>
    <row r="24" spans="1:4" x14ac:dyDescent="0.15">
      <c r="A24" s="50" t="s">
        <v>114</v>
      </c>
      <c r="B24" s="11">
        <v>0.31003742065265977</v>
      </c>
      <c r="C24" s="11">
        <v>0.31003742065265977</v>
      </c>
      <c r="D24" s="11">
        <v>0.31</v>
      </c>
    </row>
    <row r="25" spans="1:4" x14ac:dyDescent="0.15">
      <c r="A25" s="50" t="s">
        <v>115</v>
      </c>
      <c r="B25" s="11">
        <v>0.31002187183811131</v>
      </c>
      <c r="C25" s="11">
        <v>0.31002187183811131</v>
      </c>
      <c r="D25" s="11">
        <v>0.31</v>
      </c>
    </row>
    <row r="26" spans="1:4" x14ac:dyDescent="0.15">
      <c r="A26" s="50" t="s">
        <v>88</v>
      </c>
      <c r="B26" s="11">
        <v>0.34000889780301158</v>
      </c>
      <c r="C26" s="11">
        <v>0.34000889780301152</v>
      </c>
      <c r="D26" s="11">
        <v>0.34</v>
      </c>
    </row>
    <row r="27" spans="1:4" x14ac:dyDescent="0.15">
      <c r="A27" s="50" t="s">
        <v>89</v>
      </c>
      <c r="B27" s="11">
        <v>0.34000141694590702</v>
      </c>
      <c r="C27" s="11">
        <v>0.34000141694590708</v>
      </c>
      <c r="D27" s="11">
        <v>0.34</v>
      </c>
    </row>
    <row r="28" spans="1:4" x14ac:dyDescent="0.15">
      <c r="A28" s="50" t="s">
        <v>116</v>
      </c>
      <c r="B28" s="11">
        <v>0.27001277313818345</v>
      </c>
      <c r="C28" s="11">
        <v>0.27001277313818345</v>
      </c>
      <c r="D28" s="11">
        <v>0.27</v>
      </c>
    </row>
    <row r="29" spans="1:4" x14ac:dyDescent="0.15">
      <c r="A29" s="50" t="s">
        <v>90</v>
      </c>
      <c r="B29" s="11">
        <v>0.45001632745531389</v>
      </c>
      <c r="C29" s="11">
        <v>0.45001632745531389</v>
      </c>
      <c r="D29" s="11">
        <v>0.45</v>
      </c>
    </row>
    <row r="30" spans="1:4" x14ac:dyDescent="0.15">
      <c r="A30" s="50" t="s">
        <v>117</v>
      </c>
      <c r="B30" s="11">
        <v>0.27998120564343731</v>
      </c>
      <c r="C30" s="11">
        <v>0.27998120564343731</v>
      </c>
      <c r="D30" s="11">
        <v>0.28000000000000003</v>
      </c>
    </row>
    <row r="31" spans="1:4" x14ac:dyDescent="0.15">
      <c r="A31" s="50" t="s">
        <v>91</v>
      </c>
      <c r="B31" s="11">
        <v>0.42001151862464187</v>
      </c>
      <c r="C31" s="11">
        <v>0.51003655205348619</v>
      </c>
      <c r="D31" s="11">
        <v>0.51</v>
      </c>
    </row>
    <row r="32" spans="1:4" x14ac:dyDescent="0.15">
      <c r="A32" s="50" t="s">
        <v>118</v>
      </c>
      <c r="B32" s="11">
        <v>0.37993920972644379</v>
      </c>
      <c r="C32" s="11">
        <v>0.37993920972644379</v>
      </c>
      <c r="D32" s="11">
        <v>0.38</v>
      </c>
    </row>
    <row r="33" spans="1:5" x14ac:dyDescent="0.15">
      <c r="A33" s="50" t="s">
        <v>92</v>
      </c>
      <c r="B33" s="11">
        <v>0.34001946572934971</v>
      </c>
      <c r="C33" s="11">
        <v>0.34001946572934977</v>
      </c>
      <c r="D33" s="11">
        <v>0.34</v>
      </c>
    </row>
    <row r="34" spans="1:5" x14ac:dyDescent="0.15">
      <c r="A34" s="50" t="s">
        <v>119</v>
      </c>
      <c r="B34" s="11">
        <v>0.32004151284490967</v>
      </c>
      <c r="C34" s="11">
        <v>0.32004151284490967</v>
      </c>
      <c r="D34" s="11">
        <v>0.32</v>
      </c>
    </row>
    <row r="35" spans="1:5" x14ac:dyDescent="0.15">
      <c r="A35" s="50" t="s">
        <v>93</v>
      </c>
      <c r="B35" s="11">
        <v>0.33997182452642072</v>
      </c>
      <c r="C35" s="11">
        <v>0.34</v>
      </c>
      <c r="D35" s="11">
        <v>0.34</v>
      </c>
    </row>
    <row r="36" spans="1:5" x14ac:dyDescent="0.15">
      <c r="A36" s="50" t="s">
        <v>94</v>
      </c>
      <c r="B36" s="11">
        <v>0.33998123528761909</v>
      </c>
      <c r="C36" s="11">
        <v>0.33997959142051054</v>
      </c>
      <c r="D36" s="11">
        <v>0.34</v>
      </c>
    </row>
    <row r="37" spans="1:5" x14ac:dyDescent="0.15">
      <c r="A37" s="62" t="s">
        <v>95</v>
      </c>
      <c r="B37" s="11">
        <v>0.34000609181107527</v>
      </c>
      <c r="C37" s="11">
        <v>0.36000877589788444</v>
      </c>
      <c r="D37" s="49">
        <v>0.41</v>
      </c>
    </row>
    <row r="38" spans="1:5" x14ac:dyDescent="0.15">
      <c r="A38" s="50" t="s">
        <v>96</v>
      </c>
      <c r="B38" s="11">
        <v>0.33999878893571678</v>
      </c>
      <c r="C38" s="11">
        <v>0.33999878893571678</v>
      </c>
      <c r="D38" s="11">
        <v>0.34</v>
      </c>
    </row>
    <row r="39" spans="1:5" x14ac:dyDescent="0.15">
      <c r="A39" s="50" t="s">
        <v>120</v>
      </c>
      <c r="B39" s="11">
        <v>0.31998696241528035</v>
      </c>
      <c r="C39" s="11">
        <v>0.31998696241528035</v>
      </c>
      <c r="D39" s="11">
        <v>0.32</v>
      </c>
    </row>
    <row r="40" spans="1:5" x14ac:dyDescent="0.15">
      <c r="A40" s="50" t="s">
        <v>97</v>
      </c>
      <c r="B40" s="11">
        <v>0.34000244016098269</v>
      </c>
      <c r="C40" s="11">
        <v>0.40000034836933501</v>
      </c>
      <c r="D40" s="11">
        <v>0.4</v>
      </c>
    </row>
    <row r="41" spans="1:5" x14ac:dyDescent="0.15">
      <c r="A41" s="50" t="s">
        <v>98</v>
      </c>
      <c r="B41" s="11">
        <v>0.34000422671618713</v>
      </c>
      <c r="C41" s="11">
        <v>0.36999051418518486</v>
      </c>
      <c r="D41" s="11">
        <v>0.37</v>
      </c>
    </row>
    <row r="42" spans="1:5" x14ac:dyDescent="0.15">
      <c r="A42" s="50" t="s">
        <v>99</v>
      </c>
      <c r="B42" s="11">
        <v>0.33999484670153352</v>
      </c>
      <c r="C42" s="11">
        <v>0.39002251901612051</v>
      </c>
      <c r="D42" s="11">
        <v>0.39</v>
      </c>
    </row>
    <row r="43" spans="1:5" x14ac:dyDescent="0.15">
      <c r="A43" s="62" t="s">
        <v>100</v>
      </c>
      <c r="B43" s="11">
        <v>0.34000653722290292</v>
      </c>
      <c r="C43" s="11">
        <v>0.34000653722290286</v>
      </c>
      <c r="D43" s="49">
        <v>0.38</v>
      </c>
    </row>
    <row r="44" spans="1:5" x14ac:dyDescent="0.15">
      <c r="A44" s="50"/>
    </row>
    <row r="45" spans="1:5" s="15" customFormat="1" x14ac:dyDescent="0.15">
      <c r="A45" s="15" t="s">
        <v>154</v>
      </c>
    </row>
    <row r="46" spans="1:5" s="15" customFormat="1" x14ac:dyDescent="0.15">
      <c r="C46" s="15" t="s">
        <v>153</v>
      </c>
      <c r="D46" s="53">
        <v>2022</v>
      </c>
      <c r="E46" s="54" t="s">
        <v>155</v>
      </c>
    </row>
    <row r="47" spans="1:5" customFormat="1" ht="11.25" x14ac:dyDescent="0.15">
      <c r="A47" t="s">
        <v>79</v>
      </c>
      <c r="C47" s="55">
        <v>4.99811668201222E-2</v>
      </c>
      <c r="D47" s="56" t="s">
        <v>156</v>
      </c>
    </row>
    <row r="48" spans="1:5" customFormat="1" ht="11.25" x14ac:dyDescent="0.15">
      <c r="A48" t="s">
        <v>82</v>
      </c>
      <c r="C48" s="55">
        <v>0.10000000000000006</v>
      </c>
      <c r="D48" s="56">
        <v>0.5</v>
      </c>
    </row>
    <row r="49" spans="1:7" customFormat="1" x14ac:dyDescent="0.15">
      <c r="A49" t="s">
        <v>101</v>
      </c>
      <c r="C49" s="55">
        <v>7.0035252643948304E-2</v>
      </c>
      <c r="D49" s="57">
        <v>7.0000000000000007E-2</v>
      </c>
      <c r="E49">
        <v>7.0000000000000007E-2</v>
      </c>
    </row>
    <row r="50" spans="1:7" customFormat="1" x14ac:dyDescent="0.15">
      <c r="A50" t="s">
        <v>157</v>
      </c>
      <c r="C50" s="58"/>
      <c r="D50" s="59"/>
      <c r="E50">
        <v>7.0000000000000007E-2</v>
      </c>
    </row>
    <row r="51" spans="1:7" customFormat="1" x14ac:dyDescent="0.15">
      <c r="A51" t="s">
        <v>103</v>
      </c>
      <c r="C51" s="55">
        <v>8.9963898916967516E-2</v>
      </c>
      <c r="D51" s="60">
        <v>0.09</v>
      </c>
      <c r="G51" s="61"/>
    </row>
    <row r="52" spans="1:7" customFormat="1" x14ac:dyDescent="0.15">
      <c r="A52" t="s">
        <v>104</v>
      </c>
      <c r="C52" s="25">
        <v>7.0037074486012818E-2</v>
      </c>
      <c r="D52" s="60">
        <v>7.0000000000000007E-2</v>
      </c>
    </row>
    <row r="53" spans="1:7" customFormat="1" x14ac:dyDescent="0.15">
      <c r="A53" t="s">
        <v>105</v>
      </c>
      <c r="C53" s="25">
        <v>6.9961308476960957E-2</v>
      </c>
      <c r="D53" s="60">
        <v>7.0000000000000007E-2</v>
      </c>
    </row>
    <row r="54" spans="1:7" customFormat="1" ht="11.25" x14ac:dyDescent="0.15">
      <c r="A54" t="s">
        <v>106</v>
      </c>
      <c r="C54" s="25">
        <v>9.9999999999999978E-2</v>
      </c>
      <c r="D54" s="60">
        <v>0.1</v>
      </c>
    </row>
    <row r="55" spans="1:7" customFormat="1" ht="11.25" x14ac:dyDescent="0.15">
      <c r="A55" t="s">
        <v>83</v>
      </c>
      <c r="C55" s="25">
        <v>5.0046825248173818E-2</v>
      </c>
      <c r="D55" s="60">
        <v>0.05</v>
      </c>
    </row>
    <row r="56" spans="1:7" customFormat="1" x14ac:dyDescent="0.15">
      <c r="A56" t="s">
        <v>84</v>
      </c>
      <c r="C56" s="25">
        <v>5.0044942266473054E-2</v>
      </c>
      <c r="D56" s="60">
        <v>0.05</v>
      </c>
      <c r="E56">
        <v>0.21</v>
      </c>
    </row>
    <row r="57" spans="1:7" customFormat="1" x14ac:dyDescent="0.15">
      <c r="A57" t="s">
        <v>85</v>
      </c>
      <c r="C57" s="25">
        <v>5.0035523978685624E-2</v>
      </c>
      <c r="D57" s="60">
        <v>0.05</v>
      </c>
    </row>
    <row r="58" spans="1:7" customFormat="1" x14ac:dyDescent="0.15">
      <c r="A58" t="s">
        <v>107</v>
      </c>
      <c r="C58" s="25">
        <v>0.1000056660434019</v>
      </c>
      <c r="D58" s="60" t="s">
        <v>158</v>
      </c>
    </row>
    <row r="59" spans="1:7" customFormat="1" x14ac:dyDescent="0.15">
      <c r="A59" t="s">
        <v>86</v>
      </c>
      <c r="C59" s="25">
        <v>0.1</v>
      </c>
      <c r="D59" s="60">
        <v>0.1</v>
      </c>
    </row>
    <row r="60" spans="1:7" customFormat="1" x14ac:dyDescent="0.15">
      <c r="A60" t="s">
        <v>108</v>
      </c>
      <c r="C60" s="25">
        <v>0.1</v>
      </c>
      <c r="D60" s="60">
        <v>0.01</v>
      </c>
    </row>
    <row r="61" spans="1:7" customFormat="1" x14ac:dyDescent="0.15">
      <c r="A61" t="s">
        <v>109</v>
      </c>
      <c r="C61" s="25">
        <v>6.9994484280198568E-2</v>
      </c>
      <c r="D61" s="60">
        <v>7.0000000000000007E-2</v>
      </c>
    </row>
    <row r="62" spans="1:7" customFormat="1" x14ac:dyDescent="0.15">
      <c r="A62" t="s">
        <v>110</v>
      </c>
      <c r="C62" s="25">
        <v>6.9993740397200244E-2</v>
      </c>
      <c r="D62" s="60">
        <v>7.0000000000000007E-2</v>
      </c>
    </row>
    <row r="63" spans="1:7" customFormat="1" x14ac:dyDescent="0.15">
      <c r="A63" t="s">
        <v>111</v>
      </c>
      <c r="C63" s="25">
        <v>0.23003264417845484</v>
      </c>
      <c r="D63" s="60">
        <v>0.23</v>
      </c>
    </row>
    <row r="64" spans="1:7" customFormat="1" x14ac:dyDescent="0.15">
      <c r="A64" t="s">
        <v>87</v>
      </c>
      <c r="C64" s="25">
        <v>5.0028501492136945E-2</v>
      </c>
      <c r="D64" s="60">
        <v>0.05</v>
      </c>
    </row>
    <row r="65" spans="1:5" customFormat="1" x14ac:dyDescent="0.15">
      <c r="A65" t="s">
        <v>159</v>
      </c>
      <c r="E65">
        <v>7.0000000000000007E-2</v>
      </c>
    </row>
    <row r="66" spans="1:5" customFormat="1" x14ac:dyDescent="0.15">
      <c r="A66" t="s">
        <v>113</v>
      </c>
      <c r="C66" s="25">
        <v>5.0050399317670774E-2</v>
      </c>
      <c r="D66" s="60">
        <v>0.05</v>
      </c>
    </row>
    <row r="67" spans="1:5" customFormat="1" x14ac:dyDescent="0.15">
      <c r="A67" t="s">
        <v>114</v>
      </c>
      <c r="C67" s="25">
        <v>0.2</v>
      </c>
      <c r="D67" s="60">
        <v>0.2</v>
      </c>
      <c r="E67">
        <v>0.14000000000000001</v>
      </c>
    </row>
    <row r="68" spans="1:5" customFormat="1" x14ac:dyDescent="0.15">
      <c r="A68" t="s">
        <v>115</v>
      </c>
      <c r="C68" s="25">
        <v>6.9966629588431584E-2</v>
      </c>
      <c r="D68" s="60" t="s">
        <v>160</v>
      </c>
      <c r="E68">
        <v>0.14000000000000001</v>
      </c>
    </row>
    <row r="69" spans="1:5" customFormat="1" x14ac:dyDescent="0.15">
      <c r="A69" t="s">
        <v>88</v>
      </c>
      <c r="C69" s="25">
        <v>5.006567713122291E-2</v>
      </c>
      <c r="D69" s="60">
        <v>0.05</v>
      </c>
      <c r="E69">
        <v>0.21</v>
      </c>
    </row>
    <row r="70" spans="1:5" customFormat="1" x14ac:dyDescent="0.15">
      <c r="A70" t="s">
        <v>89</v>
      </c>
      <c r="C70" s="25">
        <v>7.001413137621372E-2</v>
      </c>
      <c r="D70" s="60">
        <v>7.0000000000000007E-2</v>
      </c>
      <c r="E70">
        <v>0.21</v>
      </c>
    </row>
    <row r="71" spans="1:5" customFormat="1" x14ac:dyDescent="0.15">
      <c r="A71" t="s">
        <v>90</v>
      </c>
      <c r="C71" s="25">
        <v>9.9997225895342268E-2</v>
      </c>
      <c r="D71" s="60">
        <v>0.1</v>
      </c>
    </row>
    <row r="72" spans="1:5" customFormat="1" x14ac:dyDescent="0.15">
      <c r="A72" t="s">
        <v>117</v>
      </c>
      <c r="C72" s="25">
        <v>7.0049775403666373E-2</v>
      </c>
      <c r="D72" s="60"/>
      <c r="E72">
        <v>0.14000000000000001</v>
      </c>
    </row>
    <row r="73" spans="1:5" customFormat="1" x14ac:dyDescent="0.15">
      <c r="A73" t="s">
        <v>91</v>
      </c>
      <c r="C73" s="25">
        <v>5.000000000000001E-2</v>
      </c>
      <c r="D73" s="60">
        <v>0.05</v>
      </c>
    </row>
    <row r="74" spans="1:5" customFormat="1" x14ac:dyDescent="0.15">
      <c r="A74" t="s">
        <v>118</v>
      </c>
      <c r="C74" s="25">
        <v>6.0030395136778124E-2</v>
      </c>
      <c r="D74" s="60">
        <v>0.06</v>
      </c>
    </row>
    <row r="75" spans="1:5" customFormat="1" x14ac:dyDescent="0.15">
      <c r="A75" t="s">
        <v>92</v>
      </c>
      <c r="C75" s="25">
        <v>0.1</v>
      </c>
      <c r="D75" s="60">
        <v>0.1</v>
      </c>
    </row>
    <row r="76" spans="1:5" customFormat="1" x14ac:dyDescent="0.15">
      <c r="A76" t="s">
        <v>119</v>
      </c>
      <c r="C76" s="25">
        <v>6.9933396764985722E-2</v>
      </c>
      <c r="D76" s="60">
        <v>7.0000000000000007E-2</v>
      </c>
    </row>
    <row r="77" spans="1:5" customFormat="1" x14ac:dyDescent="0.15">
      <c r="A77" t="s">
        <v>93</v>
      </c>
      <c r="D77" s="60">
        <v>0.1</v>
      </c>
      <c r="E77">
        <v>0.21</v>
      </c>
    </row>
    <row r="78" spans="1:5" customFormat="1" x14ac:dyDescent="0.15">
      <c r="A78" t="s">
        <v>94</v>
      </c>
      <c r="C78" s="25">
        <v>5.0027193310445625E-2</v>
      </c>
      <c r="D78" s="60">
        <v>0.05</v>
      </c>
    </row>
    <row r="79" spans="1:5" customFormat="1" x14ac:dyDescent="0.15">
      <c r="A79" t="s">
        <v>96</v>
      </c>
      <c r="C79" s="25">
        <v>5.0031487671365595E-2</v>
      </c>
      <c r="D79" s="60">
        <v>0.05</v>
      </c>
    </row>
    <row r="80" spans="1:5" customFormat="1" x14ac:dyDescent="0.15">
      <c r="A80" t="s">
        <v>116</v>
      </c>
      <c r="C80" s="25">
        <v>5.003874300473525E-2</v>
      </c>
      <c r="D80" s="60">
        <v>0.05</v>
      </c>
    </row>
    <row r="81" spans="1:5" customFormat="1" x14ac:dyDescent="0.15">
      <c r="A81" t="s">
        <v>120</v>
      </c>
      <c r="C81" s="25">
        <v>6.9993838570548361E-2</v>
      </c>
      <c r="D81" s="60">
        <v>7.0000000000000007E-2</v>
      </c>
    </row>
    <row r="82" spans="1:5" customFormat="1" x14ac:dyDescent="0.15">
      <c r="A82" t="s">
        <v>97</v>
      </c>
      <c r="C82" s="25">
        <v>5.0052943667937298E-2</v>
      </c>
      <c r="D82" s="60">
        <v>0.05</v>
      </c>
    </row>
    <row r="83" spans="1:5" customFormat="1" x14ac:dyDescent="0.15">
      <c r="A83" t="s">
        <v>98</v>
      </c>
      <c r="C83" s="25">
        <v>5.0044059688773984E-2</v>
      </c>
      <c r="D83" s="60">
        <v>0.05</v>
      </c>
      <c r="E83">
        <v>0.21</v>
      </c>
    </row>
    <row r="84" spans="1:5" customFormat="1" x14ac:dyDescent="0.15">
      <c r="A84" t="s">
        <v>99</v>
      </c>
      <c r="C84" s="25">
        <v>5.0045376720339076E-2</v>
      </c>
      <c r="D84" s="60">
        <v>0.05</v>
      </c>
    </row>
    <row r="85" spans="1:5" customFormat="1" x14ac:dyDescent="0.15">
      <c r="A85" t="s">
        <v>100</v>
      </c>
      <c r="C85" s="25">
        <v>5.0045441972576779E-2</v>
      </c>
      <c r="D85" s="60">
        <v>0.05</v>
      </c>
    </row>
    <row r="86" spans="1:5" customFormat="1" x14ac:dyDescent="0.15">
      <c r="C86" s="25"/>
      <c r="D86" s="60"/>
    </row>
    <row r="87" spans="1:5" customFormat="1" x14ac:dyDescent="0.15"/>
    <row r="88" spans="1:5" customFormat="1" x14ac:dyDescent="0.15"/>
    <row r="89" spans="1:5" x14ac:dyDescent="0.15">
      <c r="A89" s="15"/>
      <c r="B89" s="15">
        <v>2020</v>
      </c>
      <c r="C89" s="15">
        <v>2021</v>
      </c>
      <c r="D89" s="15">
        <v>2022</v>
      </c>
    </row>
    <row r="90" spans="1:5" x14ac:dyDescent="0.15">
      <c r="A90" s="50" t="s">
        <v>102</v>
      </c>
      <c r="B90" s="41">
        <v>0.15000335365853656</v>
      </c>
      <c r="C90" s="41">
        <v>0.15000335365853656</v>
      </c>
      <c r="D90" s="49">
        <v>0.17</v>
      </c>
    </row>
    <row r="91" spans="1:5" x14ac:dyDescent="0.15">
      <c r="A91" s="62" t="s">
        <v>112</v>
      </c>
      <c r="B91" s="11">
        <v>0.1699597234814143</v>
      </c>
      <c r="C91" s="11">
        <v>0.1699597234814143</v>
      </c>
      <c r="D91" s="49">
        <v>0.27</v>
      </c>
    </row>
    <row r="92" spans="1:5" x14ac:dyDescent="0.15">
      <c r="A92" s="62" t="s">
        <v>95</v>
      </c>
      <c r="B92" s="11">
        <v>0.34000609181107527</v>
      </c>
      <c r="C92" s="11">
        <v>0.36000877589788444</v>
      </c>
      <c r="D92" s="49">
        <v>0.41</v>
      </c>
    </row>
    <row r="93" spans="1:5" x14ac:dyDescent="0.15">
      <c r="A93" s="62" t="s">
        <v>100</v>
      </c>
      <c r="B93" s="11">
        <v>0.34000653722290292</v>
      </c>
      <c r="C93" s="11">
        <v>0.34000653722290286</v>
      </c>
      <c r="D93" s="49">
        <v>0.38</v>
      </c>
    </row>
  </sheetData>
  <phoneticPr fontId="14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9926-5C56-8A46-A248-F4BF80B5D06B}">
  <dimension ref="A1:F61"/>
  <sheetViews>
    <sheetView topLeftCell="A29" workbookViewId="0">
      <selection activeCell="B34" sqref="B34"/>
    </sheetView>
  </sheetViews>
  <sheetFormatPr baseColWidth="10" defaultRowHeight="12" x14ac:dyDescent="0.15"/>
  <cols>
    <col min="1" max="1" width="11" customWidth="1"/>
    <col min="2" max="2" width="59.3984375" customWidth="1"/>
  </cols>
  <sheetData>
    <row r="1" spans="1:5" ht="23" x14ac:dyDescent="0.25">
      <c r="A1" s="3" t="s">
        <v>60</v>
      </c>
    </row>
    <row r="2" spans="1:5" ht="17" x14ac:dyDescent="0.2">
      <c r="A2" s="2" t="s">
        <v>61</v>
      </c>
      <c r="B2" s="1"/>
      <c r="C2" s="1"/>
      <c r="D2" s="2" t="s">
        <v>62</v>
      </c>
      <c r="E2" s="1"/>
    </row>
    <row r="3" spans="1:5" ht="17" x14ac:dyDescent="0.2">
      <c r="A3" s="1"/>
      <c r="B3" s="1"/>
      <c r="C3" s="1"/>
      <c r="D3" s="1"/>
      <c r="E3" s="1" t="s">
        <v>63</v>
      </c>
    </row>
    <row r="4" spans="1:5" ht="19" x14ac:dyDescent="0.2">
      <c r="A4" s="2" t="s">
        <v>64</v>
      </c>
    </row>
    <row r="5" spans="1:5" ht="19" x14ac:dyDescent="0.2">
      <c r="B5" s="2" t="s">
        <v>65</v>
      </c>
      <c r="C5" s="1" t="s">
        <v>66</v>
      </c>
    </row>
    <row r="6" spans="1:5" ht="17" x14ac:dyDescent="0.2">
      <c r="B6" s="2" t="s">
        <v>67</v>
      </c>
      <c r="C6" s="1" t="s">
        <v>66</v>
      </c>
    </row>
    <row r="7" spans="1:5" ht="17" x14ac:dyDescent="0.2">
      <c r="B7" s="2" t="s">
        <v>68</v>
      </c>
      <c r="C7" s="1" t="s">
        <v>66</v>
      </c>
    </row>
    <row r="8" spans="1:5" ht="17" x14ac:dyDescent="0.2">
      <c r="B8" s="2" t="s">
        <v>69</v>
      </c>
      <c r="C8" s="1" t="s">
        <v>66</v>
      </c>
    </row>
    <row r="9" spans="1:5" ht="17" x14ac:dyDescent="0.2">
      <c r="B9" s="2" t="s">
        <v>70</v>
      </c>
      <c r="C9" s="1" t="s">
        <v>66</v>
      </c>
    </row>
    <row r="10" spans="1:5" ht="17" x14ac:dyDescent="0.2">
      <c r="B10" s="2" t="s">
        <v>71</v>
      </c>
      <c r="C10" s="1" t="s">
        <v>66</v>
      </c>
    </row>
    <row r="14" spans="1:5" ht="19" x14ac:dyDescent="0.2">
      <c r="A14" s="1" t="s">
        <v>0</v>
      </c>
      <c r="B14" s="68" t="s">
        <v>2</v>
      </c>
      <c r="C14" s="1" t="s">
        <v>40</v>
      </c>
      <c r="D14" s="69" t="s">
        <v>42</v>
      </c>
      <c r="E14" s="68" t="s">
        <v>43</v>
      </c>
    </row>
    <row r="15" spans="1:5" ht="17" x14ac:dyDescent="0.2">
      <c r="A15" s="1" t="s">
        <v>1</v>
      </c>
      <c r="B15" s="68"/>
      <c r="D15" s="69"/>
      <c r="E15" s="68"/>
    </row>
    <row r="16" spans="1:5" ht="17" x14ac:dyDescent="0.2">
      <c r="B16" s="68"/>
      <c r="C16" s="1" t="s">
        <v>41</v>
      </c>
      <c r="D16" s="69"/>
      <c r="E16" s="68"/>
    </row>
    <row r="17" spans="1:6" ht="17" x14ac:dyDescent="0.2">
      <c r="A17" s="1" t="s">
        <v>3</v>
      </c>
      <c r="B17" s="1" t="s">
        <v>4</v>
      </c>
    </row>
    <row r="18" spans="1:6" ht="17" x14ac:dyDescent="0.2">
      <c r="A18" s="2" t="s">
        <v>5</v>
      </c>
      <c r="B18" s="2" t="s">
        <v>6</v>
      </c>
      <c r="C18" s="1"/>
      <c r="D18" s="1"/>
      <c r="E18" s="1"/>
      <c r="F18" s="1"/>
    </row>
    <row r="19" spans="1:6" ht="17" x14ac:dyDescent="0.2">
      <c r="A19" s="1" t="s">
        <v>7</v>
      </c>
      <c r="B19" s="1" t="s">
        <v>8</v>
      </c>
      <c r="C19" s="1"/>
      <c r="D19" s="1"/>
      <c r="E19" s="1"/>
      <c r="F19" s="1"/>
    </row>
    <row r="20" spans="1:6" ht="17" x14ac:dyDescent="0.2">
      <c r="A20" s="1" t="s">
        <v>9</v>
      </c>
      <c r="B20" s="1" t="s">
        <v>10</v>
      </c>
      <c r="C20" s="1"/>
      <c r="D20" s="1"/>
      <c r="E20" s="1"/>
      <c r="F20" s="1"/>
    </row>
    <row r="21" spans="1:6" ht="19" x14ac:dyDescent="0.2">
      <c r="A21" s="1" t="s">
        <v>11</v>
      </c>
      <c r="B21" s="1" t="s">
        <v>44</v>
      </c>
      <c r="C21" s="1"/>
      <c r="D21" s="1"/>
      <c r="E21" s="1"/>
      <c r="F21" s="1"/>
    </row>
    <row r="22" spans="1:6" ht="17" x14ac:dyDescent="0.2">
      <c r="A22" s="1" t="s">
        <v>12</v>
      </c>
      <c r="B22" s="1" t="s">
        <v>45</v>
      </c>
      <c r="C22" s="1"/>
      <c r="D22" s="1"/>
      <c r="E22" s="1"/>
      <c r="F22" s="1"/>
    </row>
    <row r="23" spans="1:6" ht="19" x14ac:dyDescent="0.2">
      <c r="A23" s="1" t="s">
        <v>13</v>
      </c>
      <c r="B23" s="1" t="s">
        <v>46</v>
      </c>
      <c r="C23" s="1"/>
      <c r="D23" s="1"/>
      <c r="E23" s="1"/>
      <c r="F23" s="1"/>
    </row>
    <row r="24" spans="1:6" ht="17" x14ac:dyDescent="0.2">
      <c r="A24" s="1" t="s">
        <v>14</v>
      </c>
      <c r="B24" s="1" t="s">
        <v>15</v>
      </c>
      <c r="C24" s="1"/>
      <c r="D24" s="1"/>
      <c r="E24" s="1"/>
      <c r="F24" s="1"/>
    </row>
    <row r="25" spans="1:6" ht="17" x14ac:dyDescent="0.2">
      <c r="A25" s="2" t="s">
        <v>16</v>
      </c>
      <c r="B25" s="2" t="s">
        <v>17</v>
      </c>
      <c r="C25" s="1"/>
      <c r="D25" s="1"/>
      <c r="E25" s="1"/>
      <c r="F25" s="1"/>
    </row>
    <row r="26" spans="1:6" ht="17" x14ac:dyDescent="0.2">
      <c r="A26" s="1" t="s">
        <v>7</v>
      </c>
      <c r="B26" s="1" t="s">
        <v>18</v>
      </c>
      <c r="C26" s="1"/>
      <c r="D26" s="1"/>
      <c r="E26" s="1"/>
      <c r="F26" s="1"/>
    </row>
    <row r="27" spans="1:6" ht="17" x14ac:dyDescent="0.2">
      <c r="A27" s="1" t="s">
        <v>9</v>
      </c>
      <c r="B27" s="1" t="s">
        <v>19</v>
      </c>
      <c r="C27" s="1"/>
      <c r="D27" s="1"/>
      <c r="E27" s="1"/>
      <c r="F27" s="1"/>
    </row>
    <row r="28" spans="1:6" ht="17" x14ac:dyDescent="0.2">
      <c r="A28" s="1" t="s">
        <v>11</v>
      </c>
      <c r="B28" s="1" t="s">
        <v>20</v>
      </c>
      <c r="C28" s="1"/>
      <c r="D28" s="1"/>
      <c r="E28" s="1"/>
      <c r="F28" s="1"/>
    </row>
    <row r="29" spans="1:6" ht="17" x14ac:dyDescent="0.2">
      <c r="A29" s="1" t="s">
        <v>21</v>
      </c>
      <c r="B29" s="1" t="s">
        <v>22</v>
      </c>
      <c r="C29" s="1"/>
      <c r="D29" s="1"/>
      <c r="E29" s="1"/>
      <c r="F29" s="1"/>
    </row>
    <row r="30" spans="1:6" ht="17" x14ac:dyDescent="0.2">
      <c r="A30" s="1" t="s">
        <v>23</v>
      </c>
      <c r="B30" s="1" t="s">
        <v>47</v>
      </c>
      <c r="C30" s="1"/>
      <c r="D30" s="1"/>
      <c r="E30" s="1"/>
      <c r="F30" s="1"/>
    </row>
    <row r="31" spans="1:6" ht="17" x14ac:dyDescent="0.2">
      <c r="A31" s="1" t="s">
        <v>24</v>
      </c>
      <c r="B31" s="1" t="s">
        <v>25</v>
      </c>
      <c r="C31" s="1"/>
      <c r="D31" s="1"/>
      <c r="E31" s="1"/>
      <c r="F31" s="1"/>
    </row>
    <row r="32" spans="1:6" ht="17" x14ac:dyDescent="0.2">
      <c r="A32" s="1" t="s">
        <v>26</v>
      </c>
      <c r="B32" s="1" t="s">
        <v>27</v>
      </c>
      <c r="C32" s="1"/>
      <c r="D32" s="1"/>
      <c r="E32" s="1"/>
      <c r="F32" s="1"/>
    </row>
    <row r="33" spans="1:6" ht="17" x14ac:dyDescent="0.2">
      <c r="A33" s="1" t="s">
        <v>28</v>
      </c>
      <c r="B33" s="1" t="s">
        <v>29</v>
      </c>
      <c r="C33" s="1"/>
      <c r="D33" s="1"/>
      <c r="E33" s="1"/>
      <c r="F33" s="1"/>
    </row>
    <row r="34" spans="1:6" ht="19" x14ac:dyDescent="0.2">
      <c r="A34" s="1" t="s">
        <v>30</v>
      </c>
      <c r="B34" s="1" t="s">
        <v>48</v>
      </c>
      <c r="C34" s="1"/>
      <c r="D34" s="1"/>
      <c r="E34" s="1"/>
      <c r="F34" s="1"/>
    </row>
    <row r="35" spans="1:6" ht="17" x14ac:dyDescent="0.2">
      <c r="A35" s="1" t="s">
        <v>31</v>
      </c>
      <c r="B35" s="1"/>
      <c r="C35" s="1"/>
      <c r="D35" s="1"/>
      <c r="E35" s="1"/>
      <c r="F35" s="1"/>
    </row>
    <row r="36" spans="1:6" ht="17" x14ac:dyDescent="0.2">
      <c r="A36" s="1" t="s">
        <v>32</v>
      </c>
      <c r="B36" s="1"/>
      <c r="C36" s="1"/>
      <c r="D36" s="1"/>
      <c r="E36" s="1"/>
      <c r="F36" s="1"/>
    </row>
    <row r="37" spans="1:6" ht="19" x14ac:dyDescent="0.2">
      <c r="A37" s="1" t="s">
        <v>33</v>
      </c>
      <c r="B37" s="1" t="s">
        <v>49</v>
      </c>
      <c r="C37" s="1"/>
      <c r="D37" s="1"/>
      <c r="E37" s="1"/>
      <c r="F37" s="1"/>
    </row>
    <row r="38" spans="1:6" ht="17" x14ac:dyDescent="0.2">
      <c r="A38" s="1" t="s">
        <v>34</v>
      </c>
      <c r="B38" s="1"/>
      <c r="C38" s="1"/>
      <c r="D38" s="1"/>
      <c r="E38" s="1"/>
      <c r="F38" s="1"/>
    </row>
    <row r="39" spans="1:6" ht="17" x14ac:dyDescent="0.2">
      <c r="A39" s="1" t="s">
        <v>35</v>
      </c>
      <c r="B39" s="1"/>
      <c r="C39" s="1"/>
      <c r="D39" s="1"/>
      <c r="E39" s="1"/>
      <c r="F39" s="1"/>
    </row>
    <row r="40" spans="1:6" ht="17" x14ac:dyDescent="0.2">
      <c r="A40" s="1" t="s">
        <v>36</v>
      </c>
      <c r="B40" s="1" t="s">
        <v>37</v>
      </c>
      <c r="C40" s="1"/>
      <c r="D40" s="1"/>
      <c r="E40" s="1"/>
      <c r="F40" s="1"/>
    </row>
    <row r="41" spans="1:6" ht="17" x14ac:dyDescent="0.2">
      <c r="A41" s="1" t="s">
        <v>38</v>
      </c>
      <c r="B41" s="1" t="s">
        <v>39</v>
      </c>
      <c r="C41" s="1"/>
      <c r="D41" s="1"/>
      <c r="E41" s="1"/>
      <c r="F41" s="1"/>
    </row>
    <row r="42" spans="1:6" ht="19" x14ac:dyDescent="0.2">
      <c r="A42" s="1" t="s">
        <v>12</v>
      </c>
      <c r="B42" s="1" t="s">
        <v>46</v>
      </c>
      <c r="C42" s="1"/>
      <c r="D42" s="1"/>
      <c r="E42" s="1"/>
      <c r="F42" s="1"/>
    </row>
    <row r="43" spans="1:6" ht="19" x14ac:dyDescent="0.2">
      <c r="A43" s="1" t="s">
        <v>13</v>
      </c>
      <c r="B43" s="1" t="s">
        <v>50</v>
      </c>
      <c r="C43" s="1"/>
      <c r="D43" s="1"/>
      <c r="E43" s="1"/>
      <c r="F43" s="1"/>
    </row>
    <row r="44" spans="1:6" ht="17" x14ac:dyDescent="0.2">
      <c r="A44" s="2" t="s">
        <v>51</v>
      </c>
      <c r="B44" s="2" t="s">
        <v>52</v>
      </c>
      <c r="C44" s="1"/>
      <c r="D44" s="1"/>
      <c r="E44" s="1"/>
      <c r="F44" s="1"/>
    </row>
    <row r="49" spans="1:1" ht="17" x14ac:dyDescent="0.2">
      <c r="A49" s="1" t="s">
        <v>53</v>
      </c>
    </row>
    <row r="51" spans="1:1" ht="17" x14ac:dyDescent="0.2">
      <c r="A51" s="1" t="s">
        <v>54</v>
      </c>
    </row>
    <row r="53" spans="1:1" ht="19" x14ac:dyDescent="0.2">
      <c r="A53" s="1" t="s">
        <v>55</v>
      </c>
    </row>
    <row r="55" spans="1:1" ht="19" x14ac:dyDescent="0.2">
      <c r="A55" s="1" t="s">
        <v>56</v>
      </c>
    </row>
    <row r="57" spans="1:1" ht="19" x14ac:dyDescent="0.2">
      <c r="A57" s="1" t="s">
        <v>57</v>
      </c>
    </row>
    <row r="59" spans="1:1" ht="19" x14ac:dyDescent="0.2">
      <c r="A59" s="1" t="s">
        <v>58</v>
      </c>
    </row>
    <row r="61" spans="1:1" ht="19" x14ac:dyDescent="0.2">
      <c r="A61" s="1" t="s">
        <v>59</v>
      </c>
    </row>
  </sheetData>
  <mergeCells count="3">
    <mergeCell ref="B14:B16"/>
    <mergeCell ref="D14:D16"/>
    <mergeCell ref="E14:E1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EUR m2</vt:lpstr>
      <vt:lpstr>EUR</vt:lpstr>
      <vt:lpstr>māja</vt:lpstr>
      <vt:lpstr>info4</vt:lpstr>
      <vt:lpstr>bāze</vt:lpstr>
      <vt:lpstr>21-22</vt:lpstr>
      <vt:lpstr>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Podnieks</dc:creator>
  <cp:lastModifiedBy>J Podnieks</cp:lastModifiedBy>
  <cp:lastPrinted>2022-02-16T04:06:51Z</cp:lastPrinted>
  <dcterms:created xsi:type="dcterms:W3CDTF">2020-10-07T11:14:49Z</dcterms:created>
  <dcterms:modified xsi:type="dcterms:W3CDTF">2022-02-16T14:17:30Z</dcterms:modified>
</cp:coreProperties>
</file>